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checkCompatibility="1" defaultThemeVersion="124226"/>
  <mc:AlternateContent xmlns:mc="http://schemas.openxmlformats.org/markup-compatibility/2006">
    <mc:Choice Requires="x15">
      <x15ac:absPath xmlns:x15ac="http://schemas.microsoft.com/office/spreadsheetml/2010/11/ac" url="L:\REIM\100115 Hospital Rate Update Version 32\"/>
    </mc:Choice>
  </mc:AlternateContent>
  <bookViews>
    <workbookView xWindow="0" yWindow="0" windowWidth="20490" windowHeight="7755"/>
  </bookViews>
  <sheets>
    <sheet name="1-Cover" sheetId="11" r:id="rId1"/>
    <sheet name="2-Calculator" sheetId="15" r:id="rId2"/>
    <sheet name="3-DRG Table" sheetId="3" r:id="rId3"/>
    <sheet name="Thresholds" sheetId="13" state="hidden" r:id="rId4"/>
    <sheet name="Sheet1" sheetId="14" state="hidden" r:id="rId5"/>
    <sheet name="4-Hospital Table" sheetId="16" r:id="rId6"/>
  </sheets>
  <definedNames>
    <definedName name="_xlnm._FilterDatabase" localSheetId="1" hidden="1">'2-Calculator'!#REF!</definedName>
    <definedName name="_xlnm._FilterDatabase" localSheetId="2" hidden="1">'3-DRG Table'!$A$12:$I$12</definedName>
    <definedName name="_tab1" localSheetId="1">#REF!</definedName>
    <definedName name="_tab1">#REF!</definedName>
    <definedName name="_tab2" localSheetId="1">#REF!</definedName>
    <definedName name="_tab2">#REF!</definedName>
    <definedName name="_tab3" localSheetId="1">#REF!</definedName>
    <definedName name="_tab3">#REF!</definedName>
    <definedName name="_tab4" localSheetId="1">#REF!</definedName>
    <definedName name="_tab4">#REF!</definedName>
    <definedName name="age_adj">'1-Cover'!#REF!</definedName>
    <definedName name="APRDRG_v26" localSheetId="1">#REF!</definedName>
    <definedName name="APRDRG_v26">#REF!</definedName>
    <definedName name="CCR" localSheetId="1">'2-Calculator'!$C$50</definedName>
    <definedName name="CCR">#REF!</definedName>
    <definedName name="Cost_Out_Thresh" localSheetId="1">'2-Calculator'!#REF!</definedName>
    <definedName name="Cost_Out_Thresh">#REF!</definedName>
    <definedName name="cost_thresh" localSheetId="1">'1-Cover'!#REF!</definedName>
    <definedName name="cost_thresh">'1-Cover'!#REF!</definedName>
    <definedName name="Cov_chg" localSheetId="1">'2-Calculator'!$C$17</definedName>
    <definedName name="Cov_chg">#REF!</definedName>
    <definedName name="Cov_days" localSheetId="1">'2-Calculator'!#REF!</definedName>
    <definedName name="Cov_days">#REF!</definedName>
    <definedName name="day_pay" localSheetId="1">'1-Cover'!#REF!</definedName>
    <definedName name="day_pay">'1-Cover'!#REF!</definedName>
    <definedName name="day_thresh" localSheetId="1">'1-Cover'!#REF!</definedName>
    <definedName name="day_thresh">'1-Cover'!#REF!</definedName>
    <definedName name="Disch_stat" localSheetId="1">'2-Calculator'!$C$18</definedName>
    <definedName name="Disch_stat">#REF!</definedName>
    <definedName name="DRG_base">'1-Cover'!$D$15</definedName>
    <definedName name="DRG_Base_Pay" localSheetId="1">'2-Calculator'!$C$34</definedName>
    <definedName name="DRG_Base_Pay">#REF!</definedName>
    <definedName name="DRG_Base_Pay_w_MedEd" localSheetId="1">'2-Calculator'!#REF!</definedName>
    <definedName name="DRG_Base_Pay_w_MedEd">#REF!</definedName>
    <definedName name="DRG_out_thresh" localSheetId="1">'2-Calculator'!$C$53</definedName>
    <definedName name="DRG_out_thresh">#REF!</definedName>
    <definedName name="LOS" localSheetId="1">'2-Calculator'!#REF!</definedName>
    <definedName name="LOS">#REF!</definedName>
    <definedName name="Marginal_cost" localSheetId="1">'2-Calculator'!#REF!</definedName>
    <definedName name="Marginal_cost">#REF!</definedName>
    <definedName name="Marginal_cost_percent" localSheetId="1">'2-Calculator'!$C$54</definedName>
    <definedName name="Marginal_cost_percent">#REF!</definedName>
    <definedName name="MC" localSheetId="1">'1-Cover'!#REF!</definedName>
    <definedName name="MC">'1-Cover'!#REF!</definedName>
    <definedName name="Natl_ALOS" localSheetId="1">'2-Calculator'!#REF!</definedName>
    <definedName name="Natl_ALOS">#REF!</definedName>
    <definedName name="OLE_LINK2" localSheetId="1">'2-Calculator'!$A$67</definedName>
    <definedName name="pol_adj" localSheetId="1">'1-Cover'!#REF!</definedName>
    <definedName name="pol_adj">'1-Cover'!#REF!</definedName>
    <definedName name="_xlnm.Print_Area" localSheetId="1">'2-Calculator'!$A$1:$E$67</definedName>
    <definedName name="_xlnm.Print_Area" localSheetId="2">'3-DRG Table'!$A$3:$I$1272</definedName>
    <definedName name="_xlnm.Print_Titles" localSheetId="2">'3-DRG Table'!$12:$12</definedName>
    <definedName name="_xlnm.Print_Titles" localSheetId="5">'4-Hospital Table'!$9:$9</definedName>
  </definedNames>
  <calcPr calcId="152511"/>
</workbook>
</file>

<file path=xl/calcChain.xml><?xml version="1.0" encoding="utf-8"?>
<calcChain xmlns="http://schemas.openxmlformats.org/spreadsheetml/2006/main">
  <c r="C28" i="15" l="1"/>
  <c r="C50" i="15"/>
  <c r="C32" i="15"/>
  <c r="C33" i="15" l="1"/>
  <c r="C60" i="15" l="1"/>
  <c r="C65" i="15"/>
  <c r="C61" i="15" l="1"/>
  <c r="C53" i="15"/>
  <c r="C51" i="15"/>
  <c r="A15" i="15"/>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C45" i="15"/>
  <c r="C46" i="15" l="1"/>
  <c r="C42" i="15"/>
  <c r="C41" i="15"/>
  <c r="C30" i="15"/>
  <c r="C43" i="15" l="1"/>
  <c r="C44" i="15" s="1"/>
  <c r="C29" i="15" l="1"/>
  <c r="C36" i="15"/>
  <c r="C34" i="15" l="1"/>
  <c r="C37" i="15" s="1"/>
  <c r="C39" i="15" l="1"/>
  <c r="C38" i="15"/>
  <c r="C64" i="15" l="1"/>
  <c r="C47" i="15"/>
  <c r="C49" i="15" s="1"/>
  <c r="C52" i="15" l="1"/>
  <c r="C55" i="15" s="1"/>
  <c r="C56" i="15" s="1"/>
  <c r="C58" i="15" s="1"/>
  <c r="C62" i="15" s="1"/>
  <c r="C66" i="15" l="1"/>
</calcChain>
</file>

<file path=xl/sharedStrings.xml><?xml version="1.0" encoding="utf-8"?>
<sst xmlns="http://schemas.openxmlformats.org/spreadsheetml/2006/main" count="10210" uniqueCount="2134">
  <si>
    <t>NEONATE BWT 2000-2499G W OTHER SIGNIFICANT CONDITION</t>
  </si>
  <si>
    <t>625-2</t>
  </si>
  <si>
    <t>625-3</t>
  </si>
  <si>
    <t>625-4</t>
  </si>
  <si>
    <t>626-1</t>
  </si>
  <si>
    <t>NEONATE BWT 2000-2499G, NORMAL NEWBORN OR NEONATE W OTHER PROBLEM</t>
  </si>
  <si>
    <t>626-2</t>
  </si>
  <si>
    <t>626-3</t>
  </si>
  <si>
    <t>626-4</t>
  </si>
  <si>
    <t>630-1</t>
  </si>
  <si>
    <t>NEONATE BIRTHWT &gt;2499G W MAJOR CARDIOVASCULAR PROCEDURE</t>
  </si>
  <si>
    <t>630-2</t>
  </si>
  <si>
    <t>630-3</t>
  </si>
  <si>
    <t>630-4</t>
  </si>
  <si>
    <t>631-1</t>
  </si>
  <si>
    <t>NEONATE BIRTHWT &gt;2499G W OTHER MAJOR PROCEDURE</t>
  </si>
  <si>
    <t>631-2</t>
  </si>
  <si>
    <t>631-3</t>
  </si>
  <si>
    <t>631-4</t>
  </si>
  <si>
    <t>633-1</t>
  </si>
  <si>
    <t>NEONATE BIRTHWT &gt;2499G W MAJOR ANOMALY</t>
  </si>
  <si>
    <t>633-2</t>
  </si>
  <si>
    <t>633-3</t>
  </si>
  <si>
    <t>633-4</t>
  </si>
  <si>
    <t>634-1</t>
  </si>
  <si>
    <t>NEONATE, BIRTHWT &gt;2499G W RESP DIST SYND/OTH MAJ RESP COND</t>
  </si>
  <si>
    <t>634-2</t>
  </si>
  <si>
    <t>634-3</t>
  </si>
  <si>
    <t>634-4</t>
  </si>
  <si>
    <t>636-1</t>
  </si>
  <si>
    <t>NEONATE BIRTHWT &gt;2499G W CONGENITAL/PERINATAL INFECTION</t>
  </si>
  <si>
    <t>636-2</t>
  </si>
  <si>
    <t>636-3</t>
  </si>
  <si>
    <t>636-4</t>
  </si>
  <si>
    <t>639-1</t>
  </si>
  <si>
    <t>NEONATE BIRTHWT &gt;2499G W OTHER SIGNIFICANT CONDITION</t>
  </si>
  <si>
    <t>639-2</t>
  </si>
  <si>
    <t>639-3</t>
  </si>
  <si>
    <t>639-4</t>
  </si>
  <si>
    <t>640-1</t>
  </si>
  <si>
    <t>NEONATE BIRTHWT &gt;2499G, NORMAL NEWBORN OR NEONATE W OTHER PROBLEM</t>
  </si>
  <si>
    <t>640-2</t>
  </si>
  <si>
    <t>640-3</t>
  </si>
  <si>
    <t>640-4</t>
  </si>
  <si>
    <t>650-1</t>
  </si>
  <si>
    <t>SPLENECTOMY</t>
  </si>
  <si>
    <t>650-2</t>
  </si>
  <si>
    <t>650-3</t>
  </si>
  <si>
    <t>650-4</t>
  </si>
  <si>
    <t>651-1</t>
  </si>
  <si>
    <t>OTHER PROCEDURES OF BLOOD &amp; BLOOD-FORMING ORGANS</t>
  </si>
  <si>
    <t>651-2</t>
  </si>
  <si>
    <t>651-3</t>
  </si>
  <si>
    <t>651-4</t>
  </si>
  <si>
    <t>660-1</t>
  </si>
  <si>
    <t>MAJOR HEMATOLOGIC/IMMUNOLOGIC DIAG EXC SICKLE CELL CRISIS &amp; COAGUL</t>
  </si>
  <si>
    <t>660-2</t>
  </si>
  <si>
    <t>660-3</t>
  </si>
  <si>
    <t>660-4</t>
  </si>
  <si>
    <t>661-1</t>
  </si>
  <si>
    <t>COAGULATION &amp; PLATELET DISORDERS</t>
  </si>
  <si>
    <t>661-2</t>
  </si>
  <si>
    <t>661-3</t>
  </si>
  <si>
    <t>661-4</t>
  </si>
  <si>
    <t>662-1</t>
  </si>
  <si>
    <t>SICKLE CELL ANEMIA CRISIS</t>
  </si>
  <si>
    <t>662-2</t>
  </si>
  <si>
    <t>662-3</t>
  </si>
  <si>
    <t>662-4</t>
  </si>
  <si>
    <t>663-1</t>
  </si>
  <si>
    <t>OTHER ANEMIA &amp; DISORDERS OF BLOOD &amp; BLOOD-FORMING ORGANS</t>
  </si>
  <si>
    <t>663-2</t>
  </si>
  <si>
    <t>663-3</t>
  </si>
  <si>
    <t>663-4</t>
  </si>
  <si>
    <t>680-1</t>
  </si>
  <si>
    <t>Stays</t>
  </si>
  <si>
    <t>Neonate</t>
  </si>
  <si>
    <t>Obstetrics</t>
  </si>
  <si>
    <t>MAJOR O.R. PROCEDURES FOR LYMPHATIC/HEMATOPOIETIC/OTHER NEOPLASMS</t>
  </si>
  <si>
    <t>680-2</t>
  </si>
  <si>
    <t>680-3</t>
  </si>
  <si>
    <t>680-4</t>
  </si>
  <si>
    <t>681-1</t>
  </si>
  <si>
    <t>OTHER O.R. PROCEDURES FOR LYMPHATIC/HEMATOPOIETIC/OTHER NEOPLASMS</t>
  </si>
  <si>
    <t>681-2</t>
  </si>
  <si>
    <t>681-3</t>
  </si>
  <si>
    <t>681-4</t>
  </si>
  <si>
    <t>690-1</t>
  </si>
  <si>
    <t>ACUTE LEUKEMIA</t>
  </si>
  <si>
    <t>690-2</t>
  </si>
  <si>
    <t>690-3</t>
  </si>
  <si>
    <t>690-4</t>
  </si>
  <si>
    <t>691-1</t>
  </si>
  <si>
    <t>LYMPHOMA, MYELOMA &amp; NON-ACUTE LEUKEMIA</t>
  </si>
  <si>
    <t>691-2</t>
  </si>
  <si>
    <t>691-3</t>
  </si>
  <si>
    <t>691-4</t>
  </si>
  <si>
    <t>692-1</t>
  </si>
  <si>
    <t>RADIOTHERAPY</t>
  </si>
  <si>
    <t>692-2</t>
  </si>
  <si>
    <t>692-3</t>
  </si>
  <si>
    <t>692-4</t>
  </si>
  <si>
    <t>693-1</t>
  </si>
  <si>
    <t>CHEMOTHERAPY</t>
  </si>
  <si>
    <t>693-2</t>
  </si>
  <si>
    <t>693-3</t>
  </si>
  <si>
    <t>693-4</t>
  </si>
  <si>
    <t>694-1</t>
  </si>
  <si>
    <t>LYMPHATIC &amp; OTHER MALIGNANCIES &amp; NEOPLASMS OF UNCERTAIN BEHAVIOR</t>
  </si>
  <si>
    <t>694-2</t>
  </si>
  <si>
    <t>694-3</t>
  </si>
  <si>
    <t>694-4</t>
  </si>
  <si>
    <t>710-1</t>
  </si>
  <si>
    <t>INFECTIOUS &amp; PARASITIC DISEASES INCLUDING HIV W O.R. PROCEDURE</t>
  </si>
  <si>
    <t>710-2</t>
  </si>
  <si>
    <t>710-3</t>
  </si>
  <si>
    <t>710-4</t>
  </si>
  <si>
    <t>711-1</t>
  </si>
  <si>
    <t>POST-OP, POST-TRAUMA, OTHER DEVICE INFECTIONS W O.R. PROCEDURE</t>
  </si>
  <si>
    <t>711-2</t>
  </si>
  <si>
    <t>711-3</t>
  </si>
  <si>
    <t>711-4</t>
  </si>
  <si>
    <t>720-1</t>
  </si>
  <si>
    <t>SEPTICEMIA &amp; DISSEMINATED INFECTIONS</t>
  </si>
  <si>
    <t>720-2</t>
  </si>
  <si>
    <t>720-3</t>
  </si>
  <si>
    <t>720-4</t>
  </si>
  <si>
    <t>721-1</t>
  </si>
  <si>
    <t>POST-OPERATIVE, POST-TRAUMATIC, OTHER DEVICE INFECTIONS</t>
  </si>
  <si>
    <t>721-2</t>
  </si>
  <si>
    <t>721-3</t>
  </si>
  <si>
    <t>721-4</t>
  </si>
  <si>
    <t>722-1</t>
  </si>
  <si>
    <t>FEVER</t>
  </si>
  <si>
    <t>722-2</t>
  </si>
  <si>
    <t>722-3</t>
  </si>
  <si>
    <t>722-4</t>
  </si>
  <si>
    <t>723-1</t>
  </si>
  <si>
    <t>VIRAL ILLNESS</t>
  </si>
  <si>
    <t>723-2</t>
  </si>
  <si>
    <t>723-3</t>
  </si>
  <si>
    <t>723-4</t>
  </si>
  <si>
    <t>724-1</t>
  </si>
  <si>
    <t>OTHER INFECTIOUS &amp; PARASITIC DISEASES</t>
  </si>
  <si>
    <t>724-2</t>
  </si>
  <si>
    <t>724-3</t>
  </si>
  <si>
    <t>724-4</t>
  </si>
  <si>
    <t>740-1</t>
  </si>
  <si>
    <t>MENTAL ILLNESS DIAGNOSIS W O.R. PROCEDURE</t>
  </si>
  <si>
    <t>740-2</t>
  </si>
  <si>
    <t>740-3</t>
  </si>
  <si>
    <t>740-4</t>
  </si>
  <si>
    <t>750-1</t>
  </si>
  <si>
    <t>SCHIZOPHRENIA</t>
  </si>
  <si>
    <t>750-2</t>
  </si>
  <si>
    <t>750-3</t>
  </si>
  <si>
    <t>750-4</t>
  </si>
  <si>
    <t>751-1</t>
  </si>
  <si>
    <t>MAJOR DEPRESSIVE DISORDERS &amp; OTHER/UNSPECIFIED PSYCHOSES</t>
  </si>
  <si>
    <t>751-2</t>
  </si>
  <si>
    <t>751-3</t>
  </si>
  <si>
    <t>751-4</t>
  </si>
  <si>
    <t>752-1</t>
  </si>
  <si>
    <t>DISORDERS OF PERSONALITY &amp; IMPULSE CONTROL</t>
  </si>
  <si>
    <t>752-2</t>
  </si>
  <si>
    <t>752-3</t>
  </si>
  <si>
    <t>752-4</t>
  </si>
  <si>
    <t>753-1</t>
  </si>
  <si>
    <t>BIPOLAR DISORDERS</t>
  </si>
  <si>
    <t>753-2</t>
  </si>
  <si>
    <t>753-3</t>
  </si>
  <si>
    <t>753-4</t>
  </si>
  <si>
    <t>754-1</t>
  </si>
  <si>
    <t>DEPRESSION EXCEPT MAJOR DEPRESSIVE DISORDER</t>
  </si>
  <si>
    <t>754-2</t>
  </si>
  <si>
    <t>754-3</t>
  </si>
  <si>
    <t>754-4</t>
  </si>
  <si>
    <t>755-1</t>
  </si>
  <si>
    <t>ADJUSTMENT DISORDERS &amp; NEUROSES EXCEPT DEPRESSIVE DIAGNOSES</t>
  </si>
  <si>
    <t>755-2</t>
  </si>
  <si>
    <t>755-3</t>
  </si>
  <si>
    <t>755-4</t>
  </si>
  <si>
    <t>756-1</t>
  </si>
  <si>
    <t>ACUTE ANXIETY &amp; DELIRIUM STATES</t>
  </si>
  <si>
    <t>756-2</t>
  </si>
  <si>
    <t>756-3</t>
  </si>
  <si>
    <t>756-4</t>
  </si>
  <si>
    <t>757-1</t>
  </si>
  <si>
    <t>ORGANIC MENTAL HEALTH DISTURBANCES</t>
  </si>
  <si>
    <t>757-2</t>
  </si>
  <si>
    <t>757-3</t>
  </si>
  <si>
    <t>757-4</t>
  </si>
  <si>
    <t>758-1</t>
  </si>
  <si>
    <t>CHILDHOOD BEHAVIORAL DISORDERS</t>
  </si>
  <si>
    <t>758-2</t>
  </si>
  <si>
    <t>758-3</t>
  </si>
  <si>
    <t>758-4</t>
  </si>
  <si>
    <t>759-1</t>
  </si>
  <si>
    <t>EATING DISORDERS</t>
  </si>
  <si>
    <t>759-2</t>
  </si>
  <si>
    <t>759-3</t>
  </si>
  <si>
    <t>759-4</t>
  </si>
  <si>
    <t>760-1</t>
  </si>
  <si>
    <t>OTHER MENTAL HEALTH DISORDERS</t>
  </si>
  <si>
    <t>760-2</t>
  </si>
  <si>
    <t>760-3</t>
  </si>
  <si>
    <t>760-4</t>
  </si>
  <si>
    <t>770-1</t>
  </si>
  <si>
    <t>DRUG &amp; ALCOHOL ABUSE OR DEPENDENCE, LEFT AGAINST MEDICAL ADVICE</t>
  </si>
  <si>
    <t>770-2</t>
  </si>
  <si>
    <t>770-3</t>
  </si>
  <si>
    <t>770-4</t>
  </si>
  <si>
    <t>772-1</t>
  </si>
  <si>
    <t>ALCOHOL &amp; DRUG DEPENDENCE W REHAB OR REHAB/DETOX THERAPY</t>
  </si>
  <si>
    <t>772-2</t>
  </si>
  <si>
    <t>772-3</t>
  </si>
  <si>
    <t>772-4</t>
  </si>
  <si>
    <t>773-1</t>
  </si>
  <si>
    <t>OPIOID ABUSE &amp; DEPENDENCE</t>
  </si>
  <si>
    <t>773-2</t>
  </si>
  <si>
    <t>773-3</t>
  </si>
  <si>
    <t>773-4</t>
  </si>
  <si>
    <t>774-1</t>
  </si>
  <si>
    <t>COCAINE ABUSE &amp; DEPENDENCE</t>
  </si>
  <si>
    <t>774-2</t>
  </si>
  <si>
    <t>774-3</t>
  </si>
  <si>
    <t>774-4</t>
  </si>
  <si>
    <t>775-1</t>
  </si>
  <si>
    <t>ALCOHOL ABUSE &amp; DEPENDENCE</t>
  </si>
  <si>
    <t>775-2</t>
  </si>
  <si>
    <t>775-3</t>
  </si>
  <si>
    <t>775-4</t>
  </si>
  <si>
    <t>776-1</t>
  </si>
  <si>
    <t>OTHER DRUG ABUSE &amp; DEPENDENCE</t>
  </si>
  <si>
    <t>776-2</t>
  </si>
  <si>
    <t>776-3</t>
  </si>
  <si>
    <t>776-4</t>
  </si>
  <si>
    <t>791-1</t>
  </si>
  <si>
    <t>O.R. PROCEDURE FOR OTHER COMPLICATIONS OF TREATMENT</t>
  </si>
  <si>
    <t>791-2</t>
  </si>
  <si>
    <t>791-3</t>
  </si>
  <si>
    <t>791-4</t>
  </si>
  <si>
    <t>811-1</t>
  </si>
  <si>
    <t>ALLERGIC REACTIONS</t>
  </si>
  <si>
    <t>811-2</t>
  </si>
  <si>
    <t>811-3</t>
  </si>
  <si>
    <t>811-4</t>
  </si>
  <si>
    <t>812-1</t>
  </si>
  <si>
    <t>POISONING OF MEDICINAL AGENTS</t>
  </si>
  <si>
    <t>812-2</t>
  </si>
  <si>
    <t>812-3</t>
  </si>
  <si>
    <t>812-4</t>
  </si>
  <si>
    <t>813-1</t>
  </si>
  <si>
    <t>OTHER COMPLICATIONS OF TREATMENT</t>
  </si>
  <si>
    <t>813-2</t>
  </si>
  <si>
    <t>813-3</t>
  </si>
  <si>
    <t>813-4</t>
  </si>
  <si>
    <t>815-1</t>
  </si>
  <si>
    <t>OTHER INJURY, POISONING &amp; TOXIC EFFECT DIAGNOSES</t>
  </si>
  <si>
    <t>815-2</t>
  </si>
  <si>
    <t>815-3</t>
  </si>
  <si>
    <t>815-4</t>
  </si>
  <si>
    <t>816-1</t>
  </si>
  <si>
    <t>TOXIC EFFECTS OF NON-MEDICINAL SUBSTANCES</t>
  </si>
  <si>
    <t>816-2</t>
  </si>
  <si>
    <t>816-3</t>
  </si>
  <si>
    <t>816-4</t>
  </si>
  <si>
    <t>841-1</t>
  </si>
  <si>
    <t>EXTENSIVE 3RD DEGREE BURNS W SKIN GRAFT</t>
  </si>
  <si>
    <t>841-2</t>
  </si>
  <si>
    <t>841-3</t>
  </si>
  <si>
    <t>841-4</t>
  </si>
  <si>
    <t>842-1</t>
  </si>
  <si>
    <t>FULL THICKNESS BURNS W SKIN GRAFT</t>
  </si>
  <si>
    <t>842-2</t>
  </si>
  <si>
    <t>842-3</t>
  </si>
  <si>
    <t>842-4</t>
  </si>
  <si>
    <t>843-1</t>
  </si>
  <si>
    <t>EXTENSIVE 3RD DEGREE OR FULL THICKNESS BURNS W/O SKIN GRAFT</t>
  </si>
  <si>
    <t>843-2</t>
  </si>
  <si>
    <t>843-3</t>
  </si>
  <si>
    <t>843-4</t>
  </si>
  <si>
    <t>844-1</t>
  </si>
  <si>
    <t>PARTIAL THICKNESS BURNS W OR W/O SKIN GRAFT</t>
  </si>
  <si>
    <t>844-2</t>
  </si>
  <si>
    <t>844-3</t>
  </si>
  <si>
    <t>844-4</t>
  </si>
  <si>
    <t>850-1</t>
  </si>
  <si>
    <t>PROCEDURE W DIAG OF REHAB, AFTERCARE OR OTH CONTACT W HEALTH SERVICE</t>
  </si>
  <si>
    <t>850-2</t>
  </si>
  <si>
    <t>850-3</t>
  </si>
  <si>
    <t>850-4</t>
  </si>
  <si>
    <t>860-1</t>
  </si>
  <si>
    <t>REHABILITATION</t>
  </si>
  <si>
    <t>860-2</t>
  </si>
  <si>
    <t>860-3</t>
  </si>
  <si>
    <t>860-4</t>
  </si>
  <si>
    <t>861-1</t>
  </si>
  <si>
    <t>SIGNS, SYMPTOMS &amp; OTHER FACTORS INFLUENCING HEALTH STATUS</t>
  </si>
  <si>
    <t>861-2</t>
  </si>
  <si>
    <t>861-3</t>
  </si>
  <si>
    <t>861-4</t>
  </si>
  <si>
    <t>862-1</t>
  </si>
  <si>
    <t>OTHER AFTERCARE &amp; CONVALESCENCE</t>
  </si>
  <si>
    <t>862-2</t>
  </si>
  <si>
    <t>862-3</t>
  </si>
  <si>
    <t>862-4</t>
  </si>
  <si>
    <t>863-1</t>
  </si>
  <si>
    <t>NEONATAL AFTERCARE</t>
  </si>
  <si>
    <t>863-2</t>
  </si>
  <si>
    <t>863-3</t>
  </si>
  <si>
    <t>863-4</t>
  </si>
  <si>
    <t>890-1</t>
  </si>
  <si>
    <t>HIV W MULTIPLE MAJOR HIV RELATED CONDITIONS</t>
  </si>
  <si>
    <t>890-2</t>
  </si>
  <si>
    <t>890-3</t>
  </si>
  <si>
    <t>890-4</t>
  </si>
  <si>
    <t>892-1</t>
  </si>
  <si>
    <t>HIV W MAJOR HIV RELATED CONDITION</t>
  </si>
  <si>
    <t>892-2</t>
  </si>
  <si>
    <t>892-3</t>
  </si>
  <si>
    <t>892-4</t>
  </si>
  <si>
    <t>893-1</t>
  </si>
  <si>
    <t>HIV W MULTIPLE SIGNIFICANT HIV RELATED CONDITIONS</t>
  </si>
  <si>
    <t>893-2</t>
  </si>
  <si>
    <t>893-3</t>
  </si>
  <si>
    <t>893-4</t>
  </si>
  <si>
    <t>894-1</t>
  </si>
  <si>
    <t>HIV W ONE SIGNIF HIV COND OR W/O SIGNIF RELATED COND</t>
  </si>
  <si>
    <t>894-2</t>
  </si>
  <si>
    <t>894-3</t>
  </si>
  <si>
    <t>894-4</t>
  </si>
  <si>
    <t>910-1</t>
  </si>
  <si>
    <t>CRANIOTOMY FOR MULTIPLE SIGNIFICANT TRAUMA</t>
  </si>
  <si>
    <t>910-2</t>
  </si>
  <si>
    <t>910-3</t>
  </si>
  <si>
    <t>910-4</t>
  </si>
  <si>
    <t>911-1</t>
  </si>
  <si>
    <t>EXTENSIVE ABDOMINAL/THORACIC PROCEDURES FOR MULT SIGNIFICANT TRAUMA</t>
  </si>
  <si>
    <t>911-2</t>
  </si>
  <si>
    <t>911-3</t>
  </si>
  <si>
    <t>911-4</t>
  </si>
  <si>
    <t>912-1</t>
  </si>
  <si>
    <t>MUSCULOSKELETAL &amp; OTHER PROCEDURES FOR MULTIPLE SIGNIFICANT TRAUMA</t>
  </si>
  <si>
    <t>912-2</t>
  </si>
  <si>
    <t>912-3</t>
  </si>
  <si>
    <t>912-4</t>
  </si>
  <si>
    <t>930-1</t>
  </si>
  <si>
    <t>MULTIPLE SIGNIFICANT TRAUMA W/O O.R. PROCEDURE</t>
  </si>
  <si>
    <t>930-2</t>
  </si>
  <si>
    <t>930-3</t>
  </si>
  <si>
    <t>930-4</t>
  </si>
  <si>
    <t>950-1</t>
  </si>
  <si>
    <t>EXTENSIVE PROCEDURE UNRELATED TO PRINCIPAL DIAGNOSIS</t>
  </si>
  <si>
    <t>950-2</t>
  </si>
  <si>
    <t>950-3</t>
  </si>
  <si>
    <t>950-4</t>
  </si>
  <si>
    <t>951-1</t>
  </si>
  <si>
    <t>MODERATELY EXTENSIVE PROCEDURE UNRELATED TO PRINCIPAL DIAGNOSIS</t>
  </si>
  <si>
    <t>951-2</t>
  </si>
  <si>
    <t>951-3</t>
  </si>
  <si>
    <t>951-4</t>
  </si>
  <si>
    <t>952-1</t>
  </si>
  <si>
    <t>NONEXTENSIVE PROCEDURE UNRELATED TO PRINCIPAL DIAGNOSIS</t>
  </si>
  <si>
    <t>952-2</t>
  </si>
  <si>
    <t>952-3</t>
  </si>
  <si>
    <t>952-4</t>
  </si>
  <si>
    <t>955-0</t>
  </si>
  <si>
    <t>PRINCIPAL DIAGNOSIS INVALID AS DISCHARGE DIAGNOSIS</t>
  </si>
  <si>
    <t>956-0</t>
  </si>
  <si>
    <t>UNGROUPABLE</t>
  </si>
  <si>
    <t>B</t>
  </si>
  <si>
    <t>C</t>
  </si>
  <si>
    <t>D</t>
  </si>
  <si>
    <t>E</t>
  </si>
  <si>
    <t>APR-DRG</t>
  </si>
  <si>
    <t>Estimated cost of this case</t>
  </si>
  <si>
    <t>Reimbursement amount</t>
  </si>
  <si>
    <t>194-4</t>
  </si>
  <si>
    <t>IS A TRANSFER PAYMENT ADJUSTMENT MADE?</t>
  </si>
  <si>
    <t>IS AN ADJUSTMENT FOR PARTIAL ELIGIBILITY MADE?</t>
  </si>
  <si>
    <t>CALCULATION OF REIMBURSEMENT AMOUNT</t>
  </si>
  <si>
    <t>Notes</t>
  </si>
  <si>
    <t>001-1</t>
  </si>
  <si>
    <t>LIVER TRANSPLANT &amp;/OR INTESTINAL TRANSPLANT</t>
  </si>
  <si>
    <t>001-2</t>
  </si>
  <si>
    <t>001-3</t>
  </si>
  <si>
    <t>001-4</t>
  </si>
  <si>
    <t>002-1</t>
  </si>
  <si>
    <t>HEART &amp;/OR LUNG TRANSPLANT</t>
  </si>
  <si>
    <t>002-2</t>
  </si>
  <si>
    <t>002-3</t>
  </si>
  <si>
    <t>002-4</t>
  </si>
  <si>
    <t>003-1</t>
  </si>
  <si>
    <t>BONE MARROW TRANSPLANT</t>
  </si>
  <si>
    <t>003-2</t>
  </si>
  <si>
    <t>003-3</t>
  </si>
  <si>
    <t>003-4</t>
  </si>
  <si>
    <t>004-1</t>
  </si>
  <si>
    <t>ECMO OR TRACHEOSTOMY W LONG TERM MECHANICAL VENTILATION W EXTENSIVE PROCEDURE</t>
  </si>
  <si>
    <t>004-2</t>
  </si>
  <si>
    <t>004-3</t>
  </si>
  <si>
    <t>004-4</t>
  </si>
  <si>
    <t>005-1</t>
  </si>
  <si>
    <t>TRACHEOSTOMY W LONG TERM MECHANICAL VENTILATION W/O EXTENSIVE PROCEDURE</t>
  </si>
  <si>
    <t>005-2</t>
  </si>
  <si>
    <t>005-3</t>
  </si>
  <si>
    <t>005-4</t>
  </si>
  <si>
    <t>006-1</t>
  </si>
  <si>
    <t>PANCREAS TRANSPLANT</t>
  </si>
  <si>
    <t>006-2</t>
  </si>
  <si>
    <t>006-3</t>
  </si>
  <si>
    <t>006-4</t>
  </si>
  <si>
    <t>020-1</t>
  </si>
  <si>
    <t>CRANIOTOMY FOR TRAUMA</t>
  </si>
  <si>
    <t>020-2</t>
  </si>
  <si>
    <t>020-3</t>
  </si>
  <si>
    <t>020-4</t>
  </si>
  <si>
    <t>021-1</t>
  </si>
  <si>
    <t>CRANIOTOMY EXCEPT FOR TRAUMA</t>
  </si>
  <si>
    <t>021-2</t>
  </si>
  <si>
    <t>021-3</t>
  </si>
  <si>
    <t>021-4</t>
  </si>
  <si>
    <t>022-1</t>
  </si>
  <si>
    <t>VENTRICULAR SHUNT PROCEDURES</t>
  </si>
  <si>
    <t>022-2</t>
  </si>
  <si>
    <t>022-3</t>
  </si>
  <si>
    <t>022-4</t>
  </si>
  <si>
    <t>023-1</t>
  </si>
  <si>
    <t>SPINAL PROCEDURES</t>
  </si>
  <si>
    <t>023-2</t>
  </si>
  <si>
    <t>023-3</t>
  </si>
  <si>
    <t>023-4</t>
  </si>
  <si>
    <t>024-1</t>
  </si>
  <si>
    <t>EXTRACRANIAL VASCULAR PROCEDURES</t>
  </si>
  <si>
    <t>024-2</t>
  </si>
  <si>
    <t>024-3</t>
  </si>
  <si>
    <t>024-4</t>
  </si>
  <si>
    <t>026-1</t>
  </si>
  <si>
    <t>OTHER NERVOUS SYSTEM &amp; RELATED PROCEDURES</t>
  </si>
  <si>
    <t>026-2</t>
  </si>
  <si>
    <t>026-3</t>
  </si>
  <si>
    <t>026-4</t>
  </si>
  <si>
    <t>040-1</t>
  </si>
  <si>
    <t>SPINAL DISORDERS &amp; INJURIES</t>
  </si>
  <si>
    <t>040-2</t>
  </si>
  <si>
    <t>040-3</t>
  </si>
  <si>
    <t>040-4</t>
  </si>
  <si>
    <t>041-1</t>
  </si>
  <si>
    <t>NERVOUS SYSTEM MALIGNANCY</t>
  </si>
  <si>
    <t>041-2</t>
  </si>
  <si>
    <t>041-3</t>
  </si>
  <si>
    <t>041-4</t>
  </si>
  <si>
    <t>042-1</t>
  </si>
  <si>
    <t>DEGENERATIVE NERVOUS SYSTEM DISORDERS EXC MULT SCLEROSIS</t>
  </si>
  <si>
    <t>042-2</t>
  </si>
  <si>
    <t>042-3</t>
  </si>
  <si>
    <t>042-4</t>
  </si>
  <si>
    <t>043-1</t>
  </si>
  <si>
    <t>MULTIPLE SCLEROSIS &amp; OTHER DEMYELINATING DISEASES</t>
  </si>
  <si>
    <t>043-2</t>
  </si>
  <si>
    <t>043-3</t>
  </si>
  <si>
    <t>043-4</t>
  </si>
  <si>
    <t>044-1</t>
  </si>
  <si>
    <t>INTRACRANIAL HEMORRHAGE</t>
  </si>
  <si>
    <t>044-2</t>
  </si>
  <si>
    <t>044-3</t>
  </si>
  <si>
    <t>044-4</t>
  </si>
  <si>
    <t>045-1</t>
  </si>
  <si>
    <t>CVA &amp; PRECEREBRAL OCCLUSION  W INFARCT</t>
  </si>
  <si>
    <t>045-2</t>
  </si>
  <si>
    <t>045-3</t>
  </si>
  <si>
    <t>045-4</t>
  </si>
  <si>
    <t>046-1</t>
  </si>
  <si>
    <t>NONSPECIFIC CVA &amp; PRECEREBRAL OCCLUSION W/O INFARCT</t>
  </si>
  <si>
    <t>046-2</t>
  </si>
  <si>
    <t>046-3</t>
  </si>
  <si>
    <t>046-4</t>
  </si>
  <si>
    <t>047-1</t>
  </si>
  <si>
    <t>TRANSIENT ISCHEMIA</t>
  </si>
  <si>
    <t>047-2</t>
  </si>
  <si>
    <t>047-3</t>
  </si>
  <si>
    <t>047-4</t>
  </si>
  <si>
    <t>048-1</t>
  </si>
  <si>
    <t>PERIPHERAL, CRANIAL &amp; AUTONOMIC NERVE DISORDERS</t>
  </si>
  <si>
    <t>048-2</t>
  </si>
  <si>
    <t>048-3</t>
  </si>
  <si>
    <t>048-4</t>
  </si>
  <si>
    <t>049-1</t>
  </si>
  <si>
    <t>BACTERIAL &amp; TUBERCULOUS INFECTIONS OF NERVOUS SYSTEM</t>
  </si>
  <si>
    <t>049-2</t>
  </si>
  <si>
    <t>049-3</t>
  </si>
  <si>
    <t>049-4</t>
  </si>
  <si>
    <t>050-1</t>
  </si>
  <si>
    <t>NON-BACTERIAL INFECTIONS OF NERVOUS SYSTEM EXC VIRAL MENINGITIS</t>
  </si>
  <si>
    <t>050-2</t>
  </si>
  <si>
    <t>050-3</t>
  </si>
  <si>
    <t>050-4</t>
  </si>
  <si>
    <t>051-1</t>
  </si>
  <si>
    <t>VIRAL MENINGITIS</t>
  </si>
  <si>
    <t>051-2</t>
  </si>
  <si>
    <t>051-3</t>
  </si>
  <si>
    <t>051-4</t>
  </si>
  <si>
    <t>052-1</t>
  </si>
  <si>
    <t>NONTRAUMATIC STUPOR &amp; COMA</t>
  </si>
  <si>
    <t>052-2</t>
  </si>
  <si>
    <t>052-3</t>
  </si>
  <si>
    <t>052-4</t>
  </si>
  <si>
    <t>053-1</t>
  </si>
  <si>
    <t>SEIZURE</t>
  </si>
  <si>
    <t>053-2</t>
  </si>
  <si>
    <t>053-3</t>
  </si>
  <si>
    <t>053-4</t>
  </si>
  <si>
    <t>054-1</t>
  </si>
  <si>
    <t>MIGRAINE &amp; OTHER HEADACHES</t>
  </si>
  <si>
    <t>054-2</t>
  </si>
  <si>
    <t>054-3</t>
  </si>
  <si>
    <t>054-4</t>
  </si>
  <si>
    <t>055-1</t>
  </si>
  <si>
    <t>HEAD TRAUMA W COMA &gt;1 HR OR HEMORRHAGE</t>
  </si>
  <si>
    <t>055-2</t>
  </si>
  <si>
    <t>055-3</t>
  </si>
  <si>
    <t>055-4</t>
  </si>
  <si>
    <t>056-1</t>
  </si>
  <si>
    <t>BRAIN CONTUSION/LACERATION &amp; COMPLICATED SKULL FX, COMA &lt; 1 HR OR NO COMA</t>
  </si>
  <si>
    <t>056-2</t>
  </si>
  <si>
    <t>056-3</t>
  </si>
  <si>
    <t>056-4</t>
  </si>
  <si>
    <t>057-1</t>
  </si>
  <si>
    <t>CONCUSSION, CLOSED SKULL FX NOS,UNCOMPLICATED INTRACRANIAL INJURY, COMA &lt; 1 HR OR NO COMA</t>
  </si>
  <si>
    <t>057-2</t>
  </si>
  <si>
    <t>057-3</t>
  </si>
  <si>
    <t>057-4</t>
  </si>
  <si>
    <t>058-1</t>
  </si>
  <si>
    <t>OTHER DISORDERS OF NERVOUS SYSTEM</t>
  </si>
  <si>
    <t>058-2</t>
  </si>
  <si>
    <t>058-3</t>
  </si>
  <si>
    <t>058-4</t>
  </si>
  <si>
    <t>070-1</t>
  </si>
  <si>
    <t>ORBITAL PROCEDURES</t>
  </si>
  <si>
    <t>070-2</t>
  </si>
  <si>
    <t>070-3</t>
  </si>
  <si>
    <t>070-4</t>
  </si>
  <si>
    <t>073-1</t>
  </si>
  <si>
    <t>EYE PROCEDURES EXCEPT ORBIT</t>
  </si>
  <si>
    <t>073-2</t>
  </si>
  <si>
    <t>073-3</t>
  </si>
  <si>
    <t>073-4</t>
  </si>
  <si>
    <t>080-1</t>
  </si>
  <si>
    <t>ACUTE MAJOR EYE INFECTIONS</t>
  </si>
  <si>
    <t>080-2</t>
  </si>
  <si>
    <t>080-3</t>
  </si>
  <si>
    <t>080-4</t>
  </si>
  <si>
    <t>082-1</t>
  </si>
  <si>
    <t>EYE DISORDERS EXCEPT MAJOR INFECTIONS</t>
  </si>
  <si>
    <t>082-2</t>
  </si>
  <si>
    <t>082-3</t>
  </si>
  <si>
    <t>082-4</t>
  </si>
  <si>
    <t>089-1</t>
  </si>
  <si>
    <t>MAJOR CRANIAL/FACIAL BONE PROCEDURES</t>
  </si>
  <si>
    <t>089-2</t>
  </si>
  <si>
    <t>089-3</t>
  </si>
  <si>
    <t>089-4</t>
  </si>
  <si>
    <t>090-1</t>
  </si>
  <si>
    <t>MAJOR LARYNX &amp; TRACHEA PROCEDURES</t>
  </si>
  <si>
    <t>090-2</t>
  </si>
  <si>
    <t>090-3</t>
  </si>
  <si>
    <t>090-4</t>
  </si>
  <si>
    <t>091-1</t>
  </si>
  <si>
    <t>OTHER MAJOR HEAD &amp; NECK PROCEDURES</t>
  </si>
  <si>
    <t>091-2</t>
  </si>
  <si>
    <t>091-3</t>
  </si>
  <si>
    <t>091-4</t>
  </si>
  <si>
    <t>092-1</t>
  </si>
  <si>
    <t>FACIAL BONE PROCEDURES EXCEPT MAJOR CRANIAL/FACIAL BONE PROCEDURES</t>
  </si>
  <si>
    <t>092-2</t>
  </si>
  <si>
    <t>092-3</t>
  </si>
  <si>
    <t>092-4</t>
  </si>
  <si>
    <t>093-1</t>
  </si>
  <si>
    <t>SINUS &amp; MASTOID PROCEDURES</t>
  </si>
  <si>
    <t>093-2</t>
  </si>
  <si>
    <t>093-3</t>
  </si>
  <si>
    <t>093-4</t>
  </si>
  <si>
    <t>095-1</t>
  </si>
  <si>
    <t>CLEFT LIP &amp; PALATE REPAIR</t>
  </si>
  <si>
    <t>095-2</t>
  </si>
  <si>
    <t>095-3</t>
  </si>
  <si>
    <t>095-4</t>
  </si>
  <si>
    <t>097-1</t>
  </si>
  <si>
    <t>TONSIL &amp; ADENOID PROCEDURES</t>
  </si>
  <si>
    <t>097-2</t>
  </si>
  <si>
    <t>097-3</t>
  </si>
  <si>
    <t>097-4</t>
  </si>
  <si>
    <t>098-1</t>
  </si>
  <si>
    <t>OTHER EAR, NOSE, MOUTH &amp; THROAT PROCEDURES</t>
  </si>
  <si>
    <t>098-2</t>
  </si>
  <si>
    <t>098-3</t>
  </si>
  <si>
    <t>098-4</t>
  </si>
  <si>
    <t>110-1</t>
  </si>
  <si>
    <t>EAR, NOSE, MOUTH, THROAT, CRANIAL/FACIAL MALIGNANCIES</t>
  </si>
  <si>
    <t>110-2</t>
  </si>
  <si>
    <t>110-3</t>
  </si>
  <si>
    <t>110-4</t>
  </si>
  <si>
    <t>111-1</t>
  </si>
  <si>
    <t>VERTIGO &amp; OTHER LABYRINTH DISORDERS</t>
  </si>
  <si>
    <t>111-2</t>
  </si>
  <si>
    <t>111-3</t>
  </si>
  <si>
    <t>111-4</t>
  </si>
  <si>
    <t>113-1</t>
  </si>
  <si>
    <t>INFECTIONS OF UPPER RESPIRATORY TRACT</t>
  </si>
  <si>
    <t>113-2</t>
  </si>
  <si>
    <t>113-3</t>
  </si>
  <si>
    <t>113-4</t>
  </si>
  <si>
    <t>114-1</t>
  </si>
  <si>
    <t>DENTAL &amp; ORAL DISEASES &amp; INJURIES</t>
  </si>
  <si>
    <t>114-2</t>
  </si>
  <si>
    <t>114-3</t>
  </si>
  <si>
    <t>114-4</t>
  </si>
  <si>
    <t>115-1</t>
  </si>
  <si>
    <t>OTHER EAR, NOSE, MOUTH,THROAT &amp; CRANIAL/FACIAL DIAGNOSES</t>
  </si>
  <si>
    <t>115-2</t>
  </si>
  <si>
    <t>115-3</t>
  </si>
  <si>
    <t>115-4</t>
  </si>
  <si>
    <t>120-1</t>
  </si>
  <si>
    <t>MAJOR RESPIRATORY &amp; CHEST PROCEDURES</t>
  </si>
  <si>
    <t>120-2</t>
  </si>
  <si>
    <t>120-3</t>
  </si>
  <si>
    <t>120-4</t>
  </si>
  <si>
    <t>121-1</t>
  </si>
  <si>
    <t>OTHER RESPIRATORY &amp; CHEST PROCEDURES</t>
  </si>
  <si>
    <t>121-2</t>
  </si>
  <si>
    <t>121-3</t>
  </si>
  <si>
    <t>121-4</t>
  </si>
  <si>
    <t>130-1</t>
  </si>
  <si>
    <t>RESPIRATORY SYSTEM DIAGNOSIS W VENTILATOR SUPPORT 96+ HOURS</t>
  </si>
  <si>
    <t>130-2</t>
  </si>
  <si>
    <t>130-3</t>
  </si>
  <si>
    <t>130-4</t>
  </si>
  <si>
    <t>131-1</t>
  </si>
  <si>
    <t>CYSTIC FIBROSIS - PULMONARY DISEASE</t>
  </si>
  <si>
    <t>131-2</t>
  </si>
  <si>
    <t>131-3</t>
  </si>
  <si>
    <t>WHAT IS THE DRG BASE PAYMENT?</t>
  </si>
  <si>
    <t>Is estimated loss more than threshold?</t>
  </si>
  <si>
    <t>Estimated gain (+) or loss (-) on this case</t>
  </si>
  <si>
    <t>Cost sharing</t>
  </si>
  <si>
    <t>131-4</t>
  </si>
  <si>
    <t>132-1</t>
  </si>
  <si>
    <t>BPD &amp; OTH CHRONIC RESPIRATORY DISEASES ARISING IN PERINATAL PERIOD</t>
  </si>
  <si>
    <t>132-2</t>
  </si>
  <si>
    <t>132-3</t>
  </si>
  <si>
    <t>132-4</t>
  </si>
  <si>
    <t>133-1</t>
  </si>
  <si>
    <t>PULMONARY EDEMA &amp; RESPIRATORY FAILURE</t>
  </si>
  <si>
    <t>133-2</t>
  </si>
  <si>
    <t>133-3</t>
  </si>
  <si>
    <t>133-4</t>
  </si>
  <si>
    <t>134-1</t>
  </si>
  <si>
    <t>PULMONARY EMBOLISM</t>
  </si>
  <si>
    <t>134-2</t>
  </si>
  <si>
    <t>134-3</t>
  </si>
  <si>
    <t>134-4</t>
  </si>
  <si>
    <t>135-1</t>
  </si>
  <si>
    <t>MAJOR CHEST &amp; RESPIRATORY TRAUMA</t>
  </si>
  <si>
    <t>135-2</t>
  </si>
  <si>
    <t>135-3</t>
  </si>
  <si>
    <t>135-4</t>
  </si>
  <si>
    <t>136-1</t>
  </si>
  <si>
    <t>RESPIRATORY MALIGNANCY</t>
  </si>
  <si>
    <t>136-2</t>
  </si>
  <si>
    <t>136-3</t>
  </si>
  <si>
    <t>136-4</t>
  </si>
  <si>
    <t>137-1</t>
  </si>
  <si>
    <t>MAJOR RESPIRATORY INFECTIONS &amp; INFLAMMATIONS</t>
  </si>
  <si>
    <t>137-2</t>
  </si>
  <si>
    <t>137-3</t>
  </si>
  <si>
    <t>137-4</t>
  </si>
  <si>
    <t>138-1</t>
  </si>
  <si>
    <t>BRONCHIOLITIS &amp; RSV PNEUMONIA</t>
  </si>
  <si>
    <t>138-2</t>
  </si>
  <si>
    <t>138-3</t>
  </si>
  <si>
    <t>138-4</t>
  </si>
  <si>
    <t>139-1</t>
  </si>
  <si>
    <t>OTHER PNEUMONIA</t>
  </si>
  <si>
    <t>139-2</t>
  </si>
  <si>
    <t>139-3</t>
  </si>
  <si>
    <t>139-4</t>
  </si>
  <si>
    <t>140-1</t>
  </si>
  <si>
    <t>CHRONIC OBSTRUCTIVE PULMONARY DISEASE</t>
  </si>
  <si>
    <t>140-2</t>
  </si>
  <si>
    <t>140-3</t>
  </si>
  <si>
    <t>140-4</t>
  </si>
  <si>
    <t>141-1</t>
  </si>
  <si>
    <t>ASTHMA</t>
  </si>
  <si>
    <t>141-2</t>
  </si>
  <si>
    <t>141-3</t>
  </si>
  <si>
    <t>141-4</t>
  </si>
  <si>
    <t>142-1</t>
  </si>
  <si>
    <t>INTERSTITIAL LUNG DISEASE</t>
  </si>
  <si>
    <t>142-2</t>
  </si>
  <si>
    <t>142-3</t>
  </si>
  <si>
    <t>142-4</t>
  </si>
  <si>
    <t>143-1</t>
  </si>
  <si>
    <t>OTHER RESPIRATORY DIAGNOSES EXCEPT SIGNS, SYMPTOMS &amp; MINOR DIAGNOSES</t>
  </si>
  <si>
    <t>143-2</t>
  </si>
  <si>
    <t>143-3</t>
  </si>
  <si>
    <t>143-4</t>
  </si>
  <si>
    <t>144-1</t>
  </si>
  <si>
    <t>RESPIRATORY SIGNS, SYMPTOMS &amp; MINOR DIAGNOSES</t>
  </si>
  <si>
    <t>144-2</t>
  </si>
  <si>
    <t>144-3</t>
  </si>
  <si>
    <t>144-4</t>
  </si>
  <si>
    <t>160-1</t>
  </si>
  <si>
    <t>MAJOR CARDIOTHORACIC REPAIR OF HEART ANOMALY</t>
  </si>
  <si>
    <t>160-2</t>
  </si>
  <si>
    <t>160-3</t>
  </si>
  <si>
    <t>160-4</t>
  </si>
  <si>
    <t>161-1</t>
  </si>
  <si>
    <t>CARDIAC DEFIBRILLATOR &amp; HEART ASSIST IMPLANT</t>
  </si>
  <si>
    <t>161-2</t>
  </si>
  <si>
    <t>161-3</t>
  </si>
  <si>
    <t>161-4</t>
  </si>
  <si>
    <t>162-1</t>
  </si>
  <si>
    <t>CARDIAC VALVE PROCEDURES W CARDIAC CATHETERIZATION</t>
  </si>
  <si>
    <t>162-2</t>
  </si>
  <si>
    <t>162-3</t>
  </si>
  <si>
    <t>162-4</t>
  </si>
  <si>
    <t>163-1</t>
  </si>
  <si>
    <t>CARDIAC VALVE PROCEDURES W/O CARDIAC CATHETERIZATION</t>
  </si>
  <si>
    <t>163-2</t>
  </si>
  <si>
    <t>163-3</t>
  </si>
  <si>
    <t>163-4</t>
  </si>
  <si>
    <t>165-1</t>
  </si>
  <si>
    <t>CORONARY BYPASS W CARDIAC CATH OR PERCUTANEOUS CARDIAC PROCEDURE</t>
  </si>
  <si>
    <t>165-2</t>
  </si>
  <si>
    <t>165-3</t>
  </si>
  <si>
    <t>165-4</t>
  </si>
  <si>
    <t>166-1</t>
  </si>
  <si>
    <t>CORONARY BYPASS W/O CARDIAC CATH OR PERCUTANEOUS CARDIAC PROCEDURE</t>
  </si>
  <si>
    <t>166-2</t>
  </si>
  <si>
    <t>166-3</t>
  </si>
  <si>
    <t>166-4</t>
  </si>
  <si>
    <t>167-1</t>
  </si>
  <si>
    <t>OTHER CARDIOTHORACIC PROCEDURES</t>
  </si>
  <si>
    <t>167-2</t>
  </si>
  <si>
    <t>167-3</t>
  </si>
  <si>
    <t>167-4</t>
  </si>
  <si>
    <t>169-1</t>
  </si>
  <si>
    <t>MAJOR THORACIC &amp; ABDOMINAL VASCULAR PROCEDURES</t>
  </si>
  <si>
    <t>169-2</t>
  </si>
  <si>
    <t>169-3</t>
  </si>
  <si>
    <t>169-4</t>
  </si>
  <si>
    <t>170-1</t>
  </si>
  <si>
    <t>PERMANENT CARDIAC PACEMAKER IMPLANT W AMI, HEART FAILURE OR SHOCK</t>
  </si>
  <si>
    <t>170-2</t>
  </si>
  <si>
    <t>170-3</t>
  </si>
  <si>
    <t>170-4</t>
  </si>
  <si>
    <t>171-1</t>
  </si>
  <si>
    <t>PERM CARDIAC PACEMAKER IMPLANT W/O AMI, HEART FAILURE OR SHOCK</t>
  </si>
  <si>
    <t>171-2</t>
  </si>
  <si>
    <t>171-3</t>
  </si>
  <si>
    <t>171-4</t>
  </si>
  <si>
    <t>173-1</t>
  </si>
  <si>
    <t>OTHER VASCULAR PROCEDURES</t>
  </si>
  <si>
    <t>173-2</t>
  </si>
  <si>
    <t>173-3</t>
  </si>
  <si>
    <t>173-4</t>
  </si>
  <si>
    <t>174-1</t>
  </si>
  <si>
    <t>PERCUTANEOUS CARDIOVASCULAR PROCEDURES W AMI</t>
  </si>
  <si>
    <t>174-2</t>
  </si>
  <si>
    <t>174-3</t>
  </si>
  <si>
    <t>174-4</t>
  </si>
  <si>
    <t>175-1</t>
  </si>
  <si>
    <t>PERCUTANEOUS CARDIOVASCULAR PROCEDURES W/O AMI</t>
  </si>
  <si>
    <t>175-2</t>
  </si>
  <si>
    <t>175-3</t>
  </si>
  <si>
    <t>175-4</t>
  </si>
  <si>
    <t>176-1</t>
  </si>
  <si>
    <t>CARDIAC PACEMAKER &amp; DEFIBRILLATOR DEVICE REPLACEMENT</t>
  </si>
  <si>
    <t>176-2</t>
  </si>
  <si>
    <t>176-3</t>
  </si>
  <si>
    <t>176-4</t>
  </si>
  <si>
    <t>177-1</t>
  </si>
  <si>
    <t>CARDIAC PACEMAKER &amp; DEFIBRILLATOR REVISION EXCEPT DEVICE REPLACEMENT</t>
  </si>
  <si>
    <t>177-2</t>
  </si>
  <si>
    <t>177-3</t>
  </si>
  <si>
    <t>177-4</t>
  </si>
  <si>
    <t>180-1</t>
  </si>
  <si>
    <t>OTHER CIRCULATORY SYSTEM PROCEDURES</t>
  </si>
  <si>
    <t>180-2</t>
  </si>
  <si>
    <t>180-3</t>
  </si>
  <si>
    <t>180-4</t>
  </si>
  <si>
    <t>190-1</t>
  </si>
  <si>
    <t>ACUTE MYOCARDIAL INFARCTION</t>
  </si>
  <si>
    <t>190-2</t>
  </si>
  <si>
    <t>190-3</t>
  </si>
  <si>
    <t>190-4</t>
  </si>
  <si>
    <t>191-1</t>
  </si>
  <si>
    <t>CARDIAC CATHETERIZATION W CIRC DISORD EXC ISCHEMIC HEART DISEASE</t>
  </si>
  <si>
    <t>191-2</t>
  </si>
  <si>
    <t>191-3</t>
  </si>
  <si>
    <t>191-4</t>
  </si>
  <si>
    <t>192-1</t>
  </si>
  <si>
    <t>CARDIAC CATHETERIZATION FOR ISCHEMIC HEART DISEASE</t>
  </si>
  <si>
    <t>192-2</t>
  </si>
  <si>
    <t>192-3</t>
  </si>
  <si>
    <t>192-4</t>
  </si>
  <si>
    <t>193-1</t>
  </si>
  <si>
    <t>ACUTE &amp; SUBACUTE ENDOCARDITIS</t>
  </si>
  <si>
    <t>193-2</t>
  </si>
  <si>
    <t>193-3</t>
  </si>
  <si>
    <t>193-4</t>
  </si>
  <si>
    <t>194-1</t>
  </si>
  <si>
    <t>HEART FAILURE</t>
  </si>
  <si>
    <t>194-2</t>
  </si>
  <si>
    <t>194-3</t>
  </si>
  <si>
    <t>196-1</t>
  </si>
  <si>
    <t>CARDIAC ARREST</t>
  </si>
  <si>
    <t>196-2</t>
  </si>
  <si>
    <t>196-3</t>
  </si>
  <si>
    <t>196-4</t>
  </si>
  <si>
    <t>197-1</t>
  </si>
  <si>
    <t>PERIPHERAL &amp; OTHER VASCULAR DISORDERS</t>
  </si>
  <si>
    <t>197-2</t>
  </si>
  <si>
    <t>197-3</t>
  </si>
  <si>
    <t>197-4</t>
  </si>
  <si>
    <t>198-1</t>
  </si>
  <si>
    <t>ANGINA PECTORIS &amp; CORONARY ATHEROSCLEROSIS</t>
  </si>
  <si>
    <t>198-2</t>
  </si>
  <si>
    <t>198-3</t>
  </si>
  <si>
    <t>198-4</t>
  </si>
  <si>
    <t>199-1</t>
  </si>
  <si>
    <t>HYPERTENSION</t>
  </si>
  <si>
    <t>199-2</t>
  </si>
  <si>
    <t>199-3</t>
  </si>
  <si>
    <t>199-4</t>
  </si>
  <si>
    <t>200-1</t>
  </si>
  <si>
    <t>CARDIAC STRUCTURAL &amp; VALVULAR DISORDERS</t>
  </si>
  <si>
    <t>200-2</t>
  </si>
  <si>
    <t>200-3</t>
  </si>
  <si>
    <t>200-4</t>
  </si>
  <si>
    <t>201-1</t>
  </si>
  <si>
    <t>CARDIAC ARRHYTHMIA &amp; CONDUCTION DISORDERS</t>
  </si>
  <si>
    <t>201-2</t>
  </si>
  <si>
    <t>201-3</t>
  </si>
  <si>
    <t>201-4</t>
  </si>
  <si>
    <t>203-1</t>
  </si>
  <si>
    <t>CHEST PAIN</t>
  </si>
  <si>
    <t>203-2</t>
  </si>
  <si>
    <t>203-3</t>
  </si>
  <si>
    <t>203-4</t>
  </si>
  <si>
    <t>204-1</t>
  </si>
  <si>
    <t>SYNCOPE &amp; COLLAPSE</t>
  </si>
  <si>
    <t>204-2</t>
  </si>
  <si>
    <t>204-3</t>
  </si>
  <si>
    <t>204-4</t>
  </si>
  <si>
    <t>205-1</t>
  </si>
  <si>
    <t>CARDIOMYOPATHY</t>
  </si>
  <si>
    <t>205-2</t>
  </si>
  <si>
    <t>205-3</t>
  </si>
  <si>
    <t>205-4</t>
  </si>
  <si>
    <t>206-1</t>
  </si>
  <si>
    <t>MALFUNCTION,REACTION,COMPLICATION OF CARDIAC/VASC DEVICE OR PROCEDURE</t>
  </si>
  <si>
    <t>206-2</t>
  </si>
  <si>
    <t>206-3</t>
  </si>
  <si>
    <t>206-4</t>
  </si>
  <si>
    <t>207-1</t>
  </si>
  <si>
    <t>OTHER CIRCULATORY SYSTEM DIAGNOSES</t>
  </si>
  <si>
    <t>207-2</t>
  </si>
  <si>
    <t>207-3</t>
  </si>
  <si>
    <t>207-4</t>
  </si>
  <si>
    <t>220-1</t>
  </si>
  <si>
    <t>MAJOR STOMACH, ESOPHAGEAL &amp; DUODENAL PROCEDURES</t>
  </si>
  <si>
    <t>220-2</t>
  </si>
  <si>
    <t>220-3</t>
  </si>
  <si>
    <t>220-4</t>
  </si>
  <si>
    <t>221-1</t>
  </si>
  <si>
    <t>MAJOR SMALL &amp; LARGE BOWEL PROCEDURES</t>
  </si>
  <si>
    <t>221-2</t>
  </si>
  <si>
    <t>221-3</t>
  </si>
  <si>
    <t>221-4</t>
  </si>
  <si>
    <t>222-1</t>
  </si>
  <si>
    <t>OTHER STOMACH, ESOPHAGEAL &amp; DUODENAL PROCEDURES</t>
  </si>
  <si>
    <t>222-2</t>
  </si>
  <si>
    <t>222-3</t>
  </si>
  <si>
    <t>222-4</t>
  </si>
  <si>
    <t>223-1</t>
  </si>
  <si>
    <t>OTHER SMALL &amp; LARGE BOWEL PROCEDURES</t>
  </si>
  <si>
    <t>223-2</t>
  </si>
  <si>
    <t>223-3</t>
  </si>
  <si>
    <t>223-4</t>
  </si>
  <si>
    <t>224-1</t>
  </si>
  <si>
    <t>PERITONEAL ADHESIOLYSIS</t>
  </si>
  <si>
    <t>224-2</t>
  </si>
  <si>
    <t>224-3</t>
  </si>
  <si>
    <t>224-4</t>
  </si>
  <si>
    <t>225-1</t>
  </si>
  <si>
    <t>APPENDECTOMY</t>
  </si>
  <si>
    <t>225-2</t>
  </si>
  <si>
    <t>225-3</t>
  </si>
  <si>
    <t>225-4</t>
  </si>
  <si>
    <t>226-1</t>
  </si>
  <si>
    <t>ANAL PROCEDURES</t>
  </si>
  <si>
    <t>226-2</t>
  </si>
  <si>
    <t>226-3</t>
  </si>
  <si>
    <t>226-4</t>
  </si>
  <si>
    <t>227-1</t>
  </si>
  <si>
    <t>HERNIA PROCEDURES EXCEPT INGUINAL, FEMORAL &amp; UMBILICAL</t>
  </si>
  <si>
    <t>227-2</t>
  </si>
  <si>
    <t>227-3</t>
  </si>
  <si>
    <t>227-4</t>
  </si>
  <si>
    <t>228-1</t>
  </si>
  <si>
    <t>INGUINAL, FEMORAL &amp; UMBILICAL HERNIA PROCEDURES</t>
  </si>
  <si>
    <t>228-2</t>
  </si>
  <si>
    <t>228-3</t>
  </si>
  <si>
    <t>228-4</t>
  </si>
  <si>
    <t>229-1</t>
  </si>
  <si>
    <t>OTHER DIGESTIVE SYSTEM &amp; ABDOMINAL PROCEDURES</t>
  </si>
  <si>
    <t>229-2</t>
  </si>
  <si>
    <t>229-3</t>
  </si>
  <si>
    <t>229-4</t>
  </si>
  <si>
    <t>240-1</t>
  </si>
  <si>
    <t>DIGESTIVE MALIGNANCY</t>
  </si>
  <si>
    <t>240-2</t>
  </si>
  <si>
    <t>240-3</t>
  </si>
  <si>
    <t>240-4</t>
  </si>
  <si>
    <t>241-1</t>
  </si>
  <si>
    <t>PEPTIC ULCER &amp; GASTRITIS</t>
  </si>
  <si>
    <t>241-2</t>
  </si>
  <si>
    <t>241-3</t>
  </si>
  <si>
    <t>241-4</t>
  </si>
  <si>
    <t>242-1</t>
  </si>
  <si>
    <t>MAJOR ESOPHAGEAL DISORDERS</t>
  </si>
  <si>
    <t>242-2</t>
  </si>
  <si>
    <t>242-3</t>
  </si>
  <si>
    <t>242-4</t>
  </si>
  <si>
    <t>243-1</t>
  </si>
  <si>
    <t>OTHER ESOPHAGEAL DISORDERS</t>
  </si>
  <si>
    <t>243-2</t>
  </si>
  <si>
    <t>243-3</t>
  </si>
  <si>
    <t>243-4</t>
  </si>
  <si>
    <t>244-1</t>
  </si>
  <si>
    <t>DIVERTICULITIS &amp; DIVERTICULOSIS</t>
  </si>
  <si>
    <t>244-2</t>
  </si>
  <si>
    <t>244-3</t>
  </si>
  <si>
    <t>244-4</t>
  </si>
  <si>
    <t>245-1</t>
  </si>
  <si>
    <t>INFLAMMATORY BOWEL DISEASE</t>
  </si>
  <si>
    <t>245-2</t>
  </si>
  <si>
    <t>245-3</t>
  </si>
  <si>
    <t>245-4</t>
  </si>
  <si>
    <t>246-1</t>
  </si>
  <si>
    <t>GASTROINTESTINAL VASCULAR INSUFFICIENCY</t>
  </si>
  <si>
    <t>246-2</t>
  </si>
  <si>
    <t>246-3</t>
  </si>
  <si>
    <t>246-4</t>
  </si>
  <si>
    <t>247-1</t>
  </si>
  <si>
    <t>INTESTINAL OBSTRUCTION</t>
  </si>
  <si>
    <t>247-2</t>
  </si>
  <si>
    <t>247-3</t>
  </si>
  <si>
    <t>247-4</t>
  </si>
  <si>
    <t>248-1</t>
  </si>
  <si>
    <t>MAJOR GASTROINTESTINAL &amp; PERITONEAL INFECTIONS</t>
  </si>
  <si>
    <t>248-2</t>
  </si>
  <si>
    <t>248-3</t>
  </si>
  <si>
    <t>248-4</t>
  </si>
  <si>
    <t>249-1</t>
  </si>
  <si>
    <t>NON-BACTERIAL GASTROENTERITIS, NAUSEA &amp; VOMITING</t>
  </si>
  <si>
    <t>249-2</t>
  </si>
  <si>
    <t>249-3</t>
  </si>
  <si>
    <t>249-4</t>
  </si>
  <si>
    <t>251-1</t>
  </si>
  <si>
    <t>ABDOMINAL PAIN</t>
  </si>
  <si>
    <t>251-2</t>
  </si>
  <si>
    <t>251-3</t>
  </si>
  <si>
    <t>251-4</t>
  </si>
  <si>
    <t>252-1</t>
  </si>
  <si>
    <t>MALFUNCTION, REACTION &amp; COMPLICATION OF GI DEVICE OR PROCEDURE</t>
  </si>
  <si>
    <t>252-2</t>
  </si>
  <si>
    <t>252-3</t>
  </si>
  <si>
    <t>252-4</t>
  </si>
  <si>
    <t>253-1</t>
  </si>
  <si>
    <t>OTHER &amp; UNSPECIFIED GASTROINTESTINAL HEMORRHAGE</t>
  </si>
  <si>
    <t>253-2</t>
  </si>
  <si>
    <t>253-3</t>
  </si>
  <si>
    <t>253-4</t>
  </si>
  <si>
    <t>254-1</t>
  </si>
  <si>
    <t>OTHER DIGESTIVE SYSTEM DIAGNOSES</t>
  </si>
  <si>
    <t>254-2</t>
  </si>
  <si>
    <t>254-3</t>
  </si>
  <si>
    <t>254-4</t>
  </si>
  <si>
    <t>260-1</t>
  </si>
  <si>
    <t>MAJOR PANCREAS, LIVER &amp; SHUNT PROCEDURES</t>
  </si>
  <si>
    <t>260-2</t>
  </si>
  <si>
    <t>260-3</t>
  </si>
  <si>
    <t>260-4</t>
  </si>
  <si>
    <t>261-1</t>
  </si>
  <si>
    <t>MAJOR BILIARY TRACT PROCEDURES</t>
  </si>
  <si>
    <t>261-2</t>
  </si>
  <si>
    <t>261-3</t>
  </si>
  <si>
    <t>261-4</t>
  </si>
  <si>
    <t>262-1</t>
  </si>
  <si>
    <t>CHOLECYSTECTOMY EXCEPT LAPAROSCOPIC</t>
  </si>
  <si>
    <t>262-2</t>
  </si>
  <si>
    <t>262-3</t>
  </si>
  <si>
    <t>262-4</t>
  </si>
  <si>
    <t>263-1</t>
  </si>
  <si>
    <t>LAPAROSCOPIC CHOLECYSTECTOMY</t>
  </si>
  <si>
    <t>263-2</t>
  </si>
  <si>
    <t>263-3</t>
  </si>
  <si>
    <t>263-4</t>
  </si>
  <si>
    <t>264-1</t>
  </si>
  <si>
    <t>OTHER HEPATOBILIARY, PANCREAS &amp; ABDOMINAL PROCEDURES</t>
  </si>
  <si>
    <t>264-2</t>
  </si>
  <si>
    <t>264-3</t>
  </si>
  <si>
    <t>264-4</t>
  </si>
  <si>
    <t>279-1</t>
  </si>
  <si>
    <t>HEPATIC COMA &amp; OTHER MAJOR ACUTE LIVER DISORDERS</t>
  </si>
  <si>
    <t>279-2</t>
  </si>
  <si>
    <t>279-3</t>
  </si>
  <si>
    <t>279-4</t>
  </si>
  <si>
    <t>280-1</t>
  </si>
  <si>
    <t>ALCOHOLIC LIVER DISEASE</t>
  </si>
  <si>
    <t>280-2</t>
  </si>
  <si>
    <t>280-3</t>
  </si>
  <si>
    <t>280-4</t>
  </si>
  <si>
    <t>281-1</t>
  </si>
  <si>
    <t>MALIGNANCY OF HEPATOBILIARY SYSTEM &amp; PANCREAS</t>
  </si>
  <si>
    <t>281-2</t>
  </si>
  <si>
    <t>281-3</t>
  </si>
  <si>
    <t>281-4</t>
  </si>
  <si>
    <t>282-1</t>
  </si>
  <si>
    <t>DISORDERS OF PANCREAS EXCEPT MALIGNANCY</t>
  </si>
  <si>
    <t>282-2</t>
  </si>
  <si>
    <t>282-3</t>
  </si>
  <si>
    <t>282-4</t>
  </si>
  <si>
    <t>283-1</t>
  </si>
  <si>
    <t>OTHER DISORDERS OF THE LIVER</t>
  </si>
  <si>
    <t>283-2</t>
  </si>
  <si>
    <t>283-3</t>
  </si>
  <si>
    <t>283-4</t>
  </si>
  <si>
    <t>284-1</t>
  </si>
  <si>
    <t>DISORDERS OF GALLBLADDER &amp; BILIARY TRACT</t>
  </si>
  <si>
    <t>284-2</t>
  </si>
  <si>
    <t>284-3</t>
  </si>
  <si>
    <t>284-4</t>
  </si>
  <si>
    <t>301-1</t>
  </si>
  <si>
    <t>HIP JOINT REPLACEMENT</t>
  </si>
  <si>
    <t>301-2</t>
  </si>
  <si>
    <t>301-3</t>
  </si>
  <si>
    <t>301-4</t>
  </si>
  <si>
    <t>302-1</t>
  </si>
  <si>
    <t>KNEE JOINT REPLACEMENT</t>
  </si>
  <si>
    <t>302-2</t>
  </si>
  <si>
    <t>302-3</t>
  </si>
  <si>
    <t>302-4</t>
  </si>
  <si>
    <t>303-1</t>
  </si>
  <si>
    <t>DORSAL &amp; LUMBAR FUSION PROC FOR CURVATURE OF BACK</t>
  </si>
  <si>
    <t>303-2</t>
  </si>
  <si>
    <t>303-3</t>
  </si>
  <si>
    <t>303-4</t>
  </si>
  <si>
    <t>304-1</t>
  </si>
  <si>
    <t>DORSAL &amp; LUMBAR FUSION PROC EXCEPT FOR CURVATURE OF BACK</t>
  </si>
  <si>
    <t>304-2</t>
  </si>
  <si>
    <t>304-3</t>
  </si>
  <si>
    <t>304-4</t>
  </si>
  <si>
    <t>305-1</t>
  </si>
  <si>
    <t>AMPUTATION OF LOWER LIMB EXCEPT TOES</t>
  </si>
  <si>
    <t>305-2</t>
  </si>
  <si>
    <t>305-3</t>
  </si>
  <si>
    <t>305-4</t>
  </si>
  <si>
    <t>308-1</t>
  </si>
  <si>
    <t>HIP &amp; FEMUR PROCEDURES FOR TRAUMA EXCEPT JOINT REPLACEMENT</t>
  </si>
  <si>
    <t>308-2</t>
  </si>
  <si>
    <t>308-3</t>
  </si>
  <si>
    <t>308-4</t>
  </si>
  <si>
    <t>309-1</t>
  </si>
  <si>
    <t>HIP &amp; FEMUR PROCEDURES FOR NON-TRAUMA EXCEPT JOINT REPLACEMENT</t>
  </si>
  <si>
    <t>309-2</t>
  </si>
  <si>
    <t>309-3</t>
  </si>
  <si>
    <t>309-4</t>
  </si>
  <si>
    <t>310-1</t>
  </si>
  <si>
    <t>INTERVERTEBRAL DISC EXCISION &amp; DECOMPRESSION</t>
  </si>
  <si>
    <t>310-2</t>
  </si>
  <si>
    <t>310-3</t>
  </si>
  <si>
    <t>310-4</t>
  </si>
  <si>
    <t>312-1</t>
  </si>
  <si>
    <t>SKIN GRAFT, EXCEPT HAND, FOR MUSCULOSKELETAL &amp; CONNECTIVE TISSUE DIAGNOSES</t>
  </si>
  <si>
    <t>312-2</t>
  </si>
  <si>
    <t>312-3</t>
  </si>
  <si>
    <t>312-4</t>
  </si>
  <si>
    <t>313-1</t>
  </si>
  <si>
    <t>KNEE &amp; LOWER LEG PROCEDURES EXCEPT FOOT</t>
  </si>
  <si>
    <t>313-2</t>
  </si>
  <si>
    <t>313-3</t>
  </si>
  <si>
    <t>313-4</t>
  </si>
  <si>
    <t>314-1</t>
  </si>
  <si>
    <t>FOOT &amp; TOE PROCEDURES</t>
  </si>
  <si>
    <t>314-2</t>
  </si>
  <si>
    <t>314-3</t>
  </si>
  <si>
    <t>314-4</t>
  </si>
  <si>
    <t>315-1</t>
  </si>
  <si>
    <t>SHOULDER, UPPER ARM  &amp; FOREARM PROCEDURES</t>
  </si>
  <si>
    <t>315-2</t>
  </si>
  <si>
    <t>315-3</t>
  </si>
  <si>
    <t>315-4</t>
  </si>
  <si>
    <t>316-1</t>
  </si>
  <si>
    <t>HAND &amp; WRIST PROCEDURES</t>
  </si>
  <si>
    <t>316-2</t>
  </si>
  <si>
    <t>316-3</t>
  </si>
  <si>
    <t>316-4</t>
  </si>
  <si>
    <t>317-1</t>
  </si>
  <si>
    <t>TENDON, MUSCLE &amp; OTHER SOFT TISSUE PROCEDURES</t>
  </si>
  <si>
    <t>317-2</t>
  </si>
  <si>
    <t>317-3</t>
  </si>
  <si>
    <t>317-4</t>
  </si>
  <si>
    <t>320-1</t>
  </si>
  <si>
    <t>OTHER MUSCULOSKELETAL SYSTEM &amp; CONNECTIVE TISSUE PROCEDURES</t>
  </si>
  <si>
    <t>320-2</t>
  </si>
  <si>
    <t>320-3</t>
  </si>
  <si>
    <t>320-4</t>
  </si>
  <si>
    <t>321-1</t>
  </si>
  <si>
    <t>CERVICAL SPINAL FUSION &amp; OTHER BACK/NECK PROC EXC DISC EXCIS/DECOMP</t>
  </si>
  <si>
    <t>321-2</t>
  </si>
  <si>
    <t>321-3</t>
  </si>
  <si>
    <t>321-4</t>
  </si>
  <si>
    <t>340-1</t>
  </si>
  <si>
    <t>FRACTURE OF FEMUR</t>
  </si>
  <si>
    <t>340-2</t>
  </si>
  <si>
    <t>340-3</t>
  </si>
  <si>
    <t>340-4</t>
  </si>
  <si>
    <t>341-1</t>
  </si>
  <si>
    <t>FRACTURE OF PELVIS OR DISLOCATION OF HIP</t>
  </si>
  <si>
    <t>341-2</t>
  </si>
  <si>
    <t>341-3</t>
  </si>
  <si>
    <t>341-4</t>
  </si>
  <si>
    <t>342-1</t>
  </si>
  <si>
    <t>FRACTURES &amp;  DISLOCATIONS EXCEPT FEMUR, PELVIS &amp; BACK</t>
  </si>
  <si>
    <t>342-2</t>
  </si>
  <si>
    <t>342-3</t>
  </si>
  <si>
    <t>342-4</t>
  </si>
  <si>
    <t>343-1</t>
  </si>
  <si>
    <t>MUSCULOSKELETAL MALIGNANCY &amp; PATHOL FRACTURE D/T MUSCSKEL MALIG</t>
  </si>
  <si>
    <t>343-2</t>
  </si>
  <si>
    <t>343-3</t>
  </si>
  <si>
    <t>343-4</t>
  </si>
  <si>
    <t>344-1</t>
  </si>
  <si>
    <t>OSTEOMYELITIS, SEPTIC ARTHRITIS &amp; OTHER MUSCULOSKELETAL INFECTIONS</t>
  </si>
  <si>
    <t>344-2</t>
  </si>
  <si>
    <t>344-3</t>
  </si>
  <si>
    <t>344-4</t>
  </si>
  <si>
    <t>346-1</t>
  </si>
  <si>
    <t>CONNECTIVE TISSUE DISORDERS</t>
  </si>
  <si>
    <t>346-2</t>
  </si>
  <si>
    <t>346-3</t>
  </si>
  <si>
    <t>346-4</t>
  </si>
  <si>
    <t>347-1</t>
  </si>
  <si>
    <t>OTHER BACK &amp; NECK DISORDERS, FRACTURES &amp; INJURIES</t>
  </si>
  <si>
    <t>347-2</t>
  </si>
  <si>
    <t>347-3</t>
  </si>
  <si>
    <t>347-4</t>
  </si>
  <si>
    <t>349-1</t>
  </si>
  <si>
    <t>MALFUNCTION, REACTION, COMPLIC OF ORTHOPEDIC DEVICE OR PROCEDURE</t>
  </si>
  <si>
    <t>349-2</t>
  </si>
  <si>
    <t>349-3</t>
  </si>
  <si>
    <t>349-4</t>
  </si>
  <si>
    <t>351-1</t>
  </si>
  <si>
    <t>OTHER MUSCULOSKELETAL SYSTEM &amp; CONNECTIVE TISSUE DIAGNOSES</t>
  </si>
  <si>
    <t>351-2</t>
  </si>
  <si>
    <t>351-3</t>
  </si>
  <si>
    <t>351-4</t>
  </si>
  <si>
    <t>361-1</t>
  </si>
  <si>
    <t>SKIN GRAFT FOR SKIN &amp; SUBCUTANEOUS TISSUE DIAGNOSES</t>
  </si>
  <si>
    <t>361-2</t>
  </si>
  <si>
    <t>361-3</t>
  </si>
  <si>
    <t>361-4</t>
  </si>
  <si>
    <t>362-1</t>
  </si>
  <si>
    <t>MASTECTOMY PROCEDURES</t>
  </si>
  <si>
    <t>362-2</t>
  </si>
  <si>
    <t>362-3</t>
  </si>
  <si>
    <t>362-4</t>
  </si>
  <si>
    <t>363-1</t>
  </si>
  <si>
    <t>BREAST PROCEDURES EXCEPT MASTECTOMY</t>
  </si>
  <si>
    <t>363-2</t>
  </si>
  <si>
    <t>363-3</t>
  </si>
  <si>
    <t>363-4</t>
  </si>
  <si>
    <t>364-1</t>
  </si>
  <si>
    <t>OTHER SKIN, SUBCUTANEOUS TISSUE &amp; RELATED PROCEDURES</t>
  </si>
  <si>
    <t>364-2</t>
  </si>
  <si>
    <t>364-3</t>
  </si>
  <si>
    <t>364-4</t>
  </si>
  <si>
    <t>380-1</t>
  </si>
  <si>
    <t>SKIN ULCERS</t>
  </si>
  <si>
    <t>380-2</t>
  </si>
  <si>
    <t>380-3</t>
  </si>
  <si>
    <t>380-4</t>
  </si>
  <si>
    <t>381-1</t>
  </si>
  <si>
    <t>MAJOR SKIN DISORDERS</t>
  </si>
  <si>
    <t>381-2</t>
  </si>
  <si>
    <t>381-3</t>
  </si>
  <si>
    <t>381-4</t>
  </si>
  <si>
    <t>382-1</t>
  </si>
  <si>
    <t>MALIGNANT BREAST DISORDERS</t>
  </si>
  <si>
    <t>382-2</t>
  </si>
  <si>
    <t>382-3</t>
  </si>
  <si>
    <t>382-4</t>
  </si>
  <si>
    <t>383-1</t>
  </si>
  <si>
    <t>CELLULITIS &amp; OTHER BACTERIAL SKIN INFECTIONS</t>
  </si>
  <si>
    <t>383-2</t>
  </si>
  <si>
    <t>383-3</t>
  </si>
  <si>
    <t>383-4</t>
  </si>
  <si>
    <t>384-1</t>
  </si>
  <si>
    <t>CONTUSION, OPEN WOUND &amp; OTHER TRAUMA TO SKIN &amp; SUBCUTANEOUS TISSUE</t>
  </si>
  <si>
    <t>384-2</t>
  </si>
  <si>
    <t>384-3</t>
  </si>
  <si>
    <t>384-4</t>
  </si>
  <si>
    <t>385-1</t>
  </si>
  <si>
    <t>OTHER SKIN, SUBCUTANEOUS TISSUE &amp; BREAST DISORDERS</t>
  </si>
  <si>
    <t>385-2</t>
  </si>
  <si>
    <t>385-3</t>
  </si>
  <si>
    <t>385-4</t>
  </si>
  <si>
    <t>401-1</t>
  </si>
  <si>
    <t>PITUITARY &amp; ADRENAL PROCEDURES</t>
  </si>
  <si>
    <t>401-2</t>
  </si>
  <si>
    <t>401-3</t>
  </si>
  <si>
    <t>401-4</t>
  </si>
  <si>
    <t>403-1</t>
  </si>
  <si>
    <t>PROCEDURES FOR OBESITY</t>
  </si>
  <si>
    <t>403-2</t>
  </si>
  <si>
    <t>403-3</t>
  </si>
  <si>
    <t>403-4</t>
  </si>
  <si>
    <t>404-1</t>
  </si>
  <si>
    <t>THYROID, PARATHYROID &amp; THYROGLOSSAL PROCEDURES</t>
  </si>
  <si>
    <t>404-2</t>
  </si>
  <si>
    <t>404-3</t>
  </si>
  <si>
    <t>404-4</t>
  </si>
  <si>
    <t>405-1</t>
  </si>
  <si>
    <t>OTHER PROCEDURES FOR ENDOCRINE, NUTRITIONAL &amp; METABOLIC DISORDERS</t>
  </si>
  <si>
    <t>405-2</t>
  </si>
  <si>
    <t>405-3</t>
  </si>
  <si>
    <t>405-4</t>
  </si>
  <si>
    <t>420-1</t>
  </si>
  <si>
    <t>DIABETES</t>
  </si>
  <si>
    <t>420-2</t>
  </si>
  <si>
    <t>420-3</t>
  </si>
  <si>
    <t>420-4</t>
  </si>
  <si>
    <t>421-1</t>
  </si>
  <si>
    <t>MALNUTRITION, FAILURE TO THRIVE &amp; OTHER NUTRITIONAL DISORDERS</t>
  </si>
  <si>
    <t>421-2</t>
  </si>
  <si>
    <t>421-3</t>
  </si>
  <si>
    <t>421-4</t>
  </si>
  <si>
    <t>422-1</t>
  </si>
  <si>
    <t>HYPOVOLEMIA &amp; RELATED ELECTROLYTE DISORDERS</t>
  </si>
  <si>
    <t>422-2</t>
  </si>
  <si>
    <t>422-3</t>
  </si>
  <si>
    <t>422-4</t>
  </si>
  <si>
    <t>423-1</t>
  </si>
  <si>
    <t>INBORN ERRORS OF METABOLISM</t>
  </si>
  <si>
    <t>423-2</t>
  </si>
  <si>
    <t>423-3</t>
  </si>
  <si>
    <t>423-4</t>
  </si>
  <si>
    <t>424-1</t>
  </si>
  <si>
    <t>OTHER ENDOCRINE DISORDERS</t>
  </si>
  <si>
    <t>424-2</t>
  </si>
  <si>
    <t>424-3</t>
  </si>
  <si>
    <t>424-4</t>
  </si>
  <si>
    <t>425-1</t>
  </si>
  <si>
    <t>ELECTROLYTE DISORDERS EXCEPT HYPOVOLEMIA RELATED</t>
  </si>
  <si>
    <t>425-2</t>
  </si>
  <si>
    <t>425-3</t>
  </si>
  <si>
    <t>425-4</t>
  </si>
  <si>
    <t>440-1</t>
  </si>
  <si>
    <t>KIDNEY TRANSPLANT</t>
  </si>
  <si>
    <t>440-2</t>
  </si>
  <si>
    <t>440-3</t>
  </si>
  <si>
    <t>440-4</t>
  </si>
  <si>
    <t>441-1</t>
  </si>
  <si>
    <t>MAJOR BLADDER PROCEDURES</t>
  </si>
  <si>
    <t>441-2</t>
  </si>
  <si>
    <t>441-3</t>
  </si>
  <si>
    <t>441-4</t>
  </si>
  <si>
    <t>442-1</t>
  </si>
  <si>
    <t>KIDNEY &amp; URINARY TRACT PROCEDURES FOR MALIGNANCY</t>
  </si>
  <si>
    <t>442-2</t>
  </si>
  <si>
    <t>442-3</t>
  </si>
  <si>
    <t>442-4</t>
  </si>
  <si>
    <t>443-1</t>
  </si>
  <si>
    <t>KIDNEY &amp; URINARY TRACT PROCEDURES FOR NONMALIGNANCY</t>
  </si>
  <si>
    <t>443-2</t>
  </si>
  <si>
    <t>443-3</t>
  </si>
  <si>
    <t>443-4</t>
  </si>
  <si>
    <t>444-1</t>
  </si>
  <si>
    <t>RENAL DIALYSIS ACCESS DEVICE PROCEDURE ONLY</t>
  </si>
  <si>
    <t>444-2</t>
  </si>
  <si>
    <t>444-3</t>
  </si>
  <si>
    <t>444-4</t>
  </si>
  <si>
    <t>445-1</t>
  </si>
  <si>
    <t>OTHER BLADDER PROCEDURES</t>
  </si>
  <si>
    <t>445-2</t>
  </si>
  <si>
    <t>445-3</t>
  </si>
  <si>
    <t>445-4</t>
  </si>
  <si>
    <t>446-1</t>
  </si>
  <si>
    <t>URETHRAL &amp; TRANSURETHRAL PROCEDURES</t>
  </si>
  <si>
    <t>446-2</t>
  </si>
  <si>
    <t>446-3</t>
  </si>
  <si>
    <t>446-4</t>
  </si>
  <si>
    <t>447-1</t>
  </si>
  <si>
    <t>OTHER KIDNEY, URINARY TRACT &amp; RELATED PROCEDURES</t>
  </si>
  <si>
    <t>447-2</t>
  </si>
  <si>
    <t>447-3</t>
  </si>
  <si>
    <t>447-4</t>
  </si>
  <si>
    <t>460-1</t>
  </si>
  <si>
    <t>RENAL FAILURE</t>
  </si>
  <si>
    <t>460-2</t>
  </si>
  <si>
    <t>460-3</t>
  </si>
  <si>
    <t>460-4</t>
  </si>
  <si>
    <t>461-1</t>
  </si>
  <si>
    <t>KIDNEY &amp; URINARY TRACT MALIGNANCY</t>
  </si>
  <si>
    <t>461-2</t>
  </si>
  <si>
    <t>461-3</t>
  </si>
  <si>
    <t>461-4</t>
  </si>
  <si>
    <t>462-1</t>
  </si>
  <si>
    <t>NEPHRITIS &amp; NEPHROSIS</t>
  </si>
  <si>
    <t>462-2</t>
  </si>
  <si>
    <t>462-3</t>
  </si>
  <si>
    <t>462-4</t>
  </si>
  <si>
    <t>463-1</t>
  </si>
  <si>
    <t>KIDNEY &amp; URINARY TRACT INFECTIONS</t>
  </si>
  <si>
    <t>463-2</t>
  </si>
  <si>
    <t>463-3</t>
  </si>
  <si>
    <t>463-4</t>
  </si>
  <si>
    <t>465-1</t>
  </si>
  <si>
    <t>URINARY STONES &amp; ACQUIRED UPPER URINARY TRACT OBSTRUCTION</t>
  </si>
  <si>
    <t>465-2</t>
  </si>
  <si>
    <t>465-3</t>
  </si>
  <si>
    <t>465-4</t>
  </si>
  <si>
    <t>466-1</t>
  </si>
  <si>
    <t>MALFUNCTION, REACTION, COMPLIC OF GENITOURINARY DEVICE OR PROC</t>
  </si>
  <si>
    <t>466-2</t>
  </si>
  <si>
    <t>466-3</t>
  </si>
  <si>
    <t>466-4</t>
  </si>
  <si>
    <t>468-1</t>
  </si>
  <si>
    <t>OTHER KIDNEY &amp; URINARY TRACT DIAGNOSES, SIGNS &amp; SYMPTOMS</t>
  </si>
  <si>
    <t>468-2</t>
  </si>
  <si>
    <t>468-3</t>
  </si>
  <si>
    <t>468-4</t>
  </si>
  <si>
    <t>480-1</t>
  </si>
  <si>
    <t>MAJOR MALE PELVIC PROCEDURES</t>
  </si>
  <si>
    <t>480-2</t>
  </si>
  <si>
    <t>480-3</t>
  </si>
  <si>
    <t>480-4</t>
  </si>
  <si>
    <t>481-1</t>
  </si>
  <si>
    <t>PENIS PROCEDURES</t>
  </si>
  <si>
    <t>481-2</t>
  </si>
  <si>
    <t>481-3</t>
  </si>
  <si>
    <t>481-4</t>
  </si>
  <si>
    <t>482-1</t>
  </si>
  <si>
    <t>TRANSURETHRAL PROSTATECTOMY</t>
  </si>
  <si>
    <t>482-2</t>
  </si>
  <si>
    <t>482-3</t>
  </si>
  <si>
    <t>482-4</t>
  </si>
  <si>
    <t>483-1</t>
  </si>
  <si>
    <t>TESTES &amp; SCROTAL PROCEDURES</t>
  </si>
  <si>
    <t>483-2</t>
  </si>
  <si>
    <t>483-3</t>
  </si>
  <si>
    <t>483-4</t>
  </si>
  <si>
    <t>484-1</t>
  </si>
  <si>
    <t>OTHER MALE REPRODUCTIVE SYSTEM &amp; RELATED PROCEDURES</t>
  </si>
  <si>
    <t>484-2</t>
  </si>
  <si>
    <t>484-3</t>
  </si>
  <si>
    <t>484-4</t>
  </si>
  <si>
    <t>500-1</t>
  </si>
  <si>
    <t>MALIGNANCY, MALE REPRODUCTIVE SYSTEM</t>
  </si>
  <si>
    <t>500-2</t>
  </si>
  <si>
    <t>500-3</t>
  </si>
  <si>
    <t>500-4</t>
  </si>
  <si>
    <t>501-1</t>
  </si>
  <si>
    <t>MALE REPRODUCTIVE SYSTEM DIAGNOSES EXCEPT MALIGNANCY</t>
  </si>
  <si>
    <t>501-2</t>
  </si>
  <si>
    <t>501-3</t>
  </si>
  <si>
    <t>501-4</t>
  </si>
  <si>
    <t>510-1</t>
  </si>
  <si>
    <t>PELVIC EVISCERATION, RADICAL HYSTERECTOMY &amp; OTHER RADICAL GYN PROCS</t>
  </si>
  <si>
    <t>510-2</t>
  </si>
  <si>
    <t>510-3</t>
  </si>
  <si>
    <t>510-4</t>
  </si>
  <si>
    <t>511-1</t>
  </si>
  <si>
    <t>UTERINE &amp; ADNEXA PROCEDURES FOR OVARIAN &amp; ADNEXAL MALIGNANCY</t>
  </si>
  <si>
    <t>511-2</t>
  </si>
  <si>
    <t>511-3</t>
  </si>
  <si>
    <t>511-4</t>
  </si>
  <si>
    <t>512-1</t>
  </si>
  <si>
    <t>UTERINE &amp; ADNEXA PROCEDURES FOR NON-OVARIAN &amp; NON-ADNEXAL MALIG</t>
  </si>
  <si>
    <t>512-2</t>
  </si>
  <si>
    <t>512-3</t>
  </si>
  <si>
    <t>512-4</t>
  </si>
  <si>
    <t>513-1</t>
  </si>
  <si>
    <t>UTERINE &amp; ADNEXA PROCEDURES FOR NON-MALIGNANCY EXCEPT LEIOMYOMA</t>
  </si>
  <si>
    <t>513-2</t>
  </si>
  <si>
    <t>513-3</t>
  </si>
  <si>
    <t>513-4</t>
  </si>
  <si>
    <t>514-1</t>
  </si>
  <si>
    <t>FEMALE REPRODUCTIVE SYSTEM RECONSTRUCTIVE PROCEDURES</t>
  </si>
  <si>
    <t>514-2</t>
  </si>
  <si>
    <t>514-3</t>
  </si>
  <si>
    <t>514-4</t>
  </si>
  <si>
    <t>517-1</t>
  </si>
  <si>
    <t>DILATION &amp; CURETTAGE FOR NON-OBSTETRIC DIAGNOSES</t>
  </si>
  <si>
    <t>517-2</t>
  </si>
  <si>
    <t>517-3</t>
  </si>
  <si>
    <t>517-4</t>
  </si>
  <si>
    <t>518-1</t>
  </si>
  <si>
    <t>OTHER FEMALE REPRODUCTIVE SYSTEM &amp; RELATED PROCEDURES</t>
  </si>
  <si>
    <t>518-2</t>
  </si>
  <si>
    <t>518-3</t>
  </si>
  <si>
    <t>518-4</t>
  </si>
  <si>
    <t>519-1</t>
  </si>
  <si>
    <t>UTERINE &amp; ADNEXA PROCEDURES FOR LEIOMYOMA</t>
  </si>
  <si>
    <t>519-2</t>
  </si>
  <si>
    <t>519-3</t>
  </si>
  <si>
    <t>519-4</t>
  </si>
  <si>
    <t>530-1</t>
  </si>
  <si>
    <t>FEMALE REPRODUCTIVE SYSTEM MALIGNANCY</t>
  </si>
  <si>
    <t>530-2</t>
  </si>
  <si>
    <t>530-3</t>
  </si>
  <si>
    <t>530-4</t>
  </si>
  <si>
    <t>531-1</t>
  </si>
  <si>
    <t>FEMALE REPRODUCTIVE SYSTEM INFECTIONS</t>
  </si>
  <si>
    <t>531-2</t>
  </si>
  <si>
    <t>531-3</t>
  </si>
  <si>
    <t>531-4</t>
  </si>
  <si>
    <t>532-1</t>
  </si>
  <si>
    <t>MENSTRUAL &amp; OTHER FEMALE REPRODUCTIVE SYSTEM DISORDERS</t>
  </si>
  <si>
    <t>532-2</t>
  </si>
  <si>
    <t>532-3</t>
  </si>
  <si>
    <t>532-4</t>
  </si>
  <si>
    <t>540-1</t>
  </si>
  <si>
    <t>CESAREAN DELIVERY</t>
  </si>
  <si>
    <t>540-2</t>
  </si>
  <si>
    <t>540-3</t>
  </si>
  <si>
    <t>540-4</t>
  </si>
  <si>
    <t>541-1</t>
  </si>
  <si>
    <t>VAGINAL DELIVERY W STERILIZATION &amp;/OR D&amp;C</t>
  </si>
  <si>
    <t>541-2</t>
  </si>
  <si>
    <t>541-3</t>
  </si>
  <si>
    <t>541-4</t>
  </si>
  <si>
    <t>542-1</t>
  </si>
  <si>
    <t>VAGINAL DELIVERY W COMPLICATING PROCEDURES EXC STERILIZATION &amp;/OR D&amp;C</t>
  </si>
  <si>
    <t>542-2</t>
  </si>
  <si>
    <t>542-3</t>
  </si>
  <si>
    <t>542-4</t>
  </si>
  <si>
    <t>544-1</t>
  </si>
  <si>
    <t>D&amp;C, ASPIRATION CURETTAGE OR HYSTEROTOMY FOR OBSTETRIC DIAGNOSES</t>
  </si>
  <si>
    <t>544-2</t>
  </si>
  <si>
    <t>544-3</t>
  </si>
  <si>
    <t>544-4</t>
  </si>
  <si>
    <t>545-1</t>
  </si>
  <si>
    <t>ECTOPIC PREGNANCY PROCEDURE</t>
  </si>
  <si>
    <t>545-2</t>
  </si>
  <si>
    <t>545-3</t>
  </si>
  <si>
    <t>545-4</t>
  </si>
  <si>
    <t>546-1</t>
  </si>
  <si>
    <t>OTHER O.R. PROC FOR OBSTETRIC DIAGNOSES EXCEPT DELIVERY DIAGNOSES</t>
  </si>
  <si>
    <t>546-2</t>
  </si>
  <si>
    <t>546-3</t>
  </si>
  <si>
    <t>546-4</t>
  </si>
  <si>
    <t>560-1</t>
  </si>
  <si>
    <t>VAGINAL DELIVERY</t>
  </si>
  <si>
    <t>560-2</t>
  </si>
  <si>
    <t>560-3</t>
  </si>
  <si>
    <t>560-4</t>
  </si>
  <si>
    <t>561-1</t>
  </si>
  <si>
    <t>POSTPARTUM &amp; POST ABORTION DIAGNOSES W/O PROCEDURE</t>
  </si>
  <si>
    <t>561-2</t>
  </si>
  <si>
    <t>561-3</t>
  </si>
  <si>
    <t>561-4</t>
  </si>
  <si>
    <t>563-1</t>
  </si>
  <si>
    <t>THREATENED ABORTION</t>
  </si>
  <si>
    <t>563-2</t>
  </si>
  <si>
    <t>563-3</t>
  </si>
  <si>
    <t>563-4</t>
  </si>
  <si>
    <t>564-1</t>
  </si>
  <si>
    <t>ABORTION W/O D&amp;C, ASPIRATION CURETTAGE OR HYSTEROTOMY</t>
  </si>
  <si>
    <t>564-2</t>
  </si>
  <si>
    <t>564-3</t>
  </si>
  <si>
    <t>564-4</t>
  </si>
  <si>
    <t>565-1</t>
  </si>
  <si>
    <t>FALSE LABOR</t>
  </si>
  <si>
    <t>565-2</t>
  </si>
  <si>
    <t>565-3</t>
  </si>
  <si>
    <t>565-4</t>
  </si>
  <si>
    <t>566-1</t>
  </si>
  <si>
    <t>OTHER ANTEPARTUM DIAGNOSES</t>
  </si>
  <si>
    <t>566-2</t>
  </si>
  <si>
    <t>566-3</t>
  </si>
  <si>
    <t>566-4</t>
  </si>
  <si>
    <t>580-1</t>
  </si>
  <si>
    <t>NEONATE, TRANSFERRED &lt;5 DAYS OLD, NOT BORN HERE</t>
  </si>
  <si>
    <t>580-2</t>
  </si>
  <si>
    <t>580-3</t>
  </si>
  <si>
    <t>580-4</t>
  </si>
  <si>
    <t>581-1</t>
  </si>
  <si>
    <t>NEONATE, TRANSFERRED &lt; 5 DAYS OLD, BORN HERE</t>
  </si>
  <si>
    <t>581-2</t>
  </si>
  <si>
    <t>581-3</t>
  </si>
  <si>
    <t>581-4</t>
  </si>
  <si>
    <t>583-1</t>
  </si>
  <si>
    <t>NEONATE W ECMO</t>
  </si>
  <si>
    <t>583-2</t>
  </si>
  <si>
    <t>583-3</t>
  </si>
  <si>
    <t>583-4</t>
  </si>
  <si>
    <t>588-1</t>
  </si>
  <si>
    <t>NEONATE BWT &lt;1500G W MAJOR PROCEDURE</t>
  </si>
  <si>
    <t>588-2</t>
  </si>
  <si>
    <t>588-3</t>
  </si>
  <si>
    <t>588-4</t>
  </si>
  <si>
    <t>589-1</t>
  </si>
  <si>
    <t>NEONATE BWT &lt;500G</t>
  </si>
  <si>
    <t>589-2</t>
  </si>
  <si>
    <t>589-3</t>
  </si>
  <si>
    <t>589-4</t>
  </si>
  <si>
    <t>591-1</t>
  </si>
  <si>
    <t>NEONATE BIRTHWT 500-749G W/O MAJOR PROCEDURE</t>
  </si>
  <si>
    <t>591-2</t>
  </si>
  <si>
    <t>591-3</t>
  </si>
  <si>
    <t>591-4</t>
  </si>
  <si>
    <t>593-1</t>
  </si>
  <si>
    <t>NEONATE BIRTHWT 750-999G W/O MAJOR PROCEDURE</t>
  </si>
  <si>
    <t>593-2</t>
  </si>
  <si>
    <t>593-3</t>
  </si>
  <si>
    <t>593-4</t>
  </si>
  <si>
    <t>602-1</t>
  </si>
  <si>
    <t>NEONATE BWT 1000-1249G W RESP DIST SYND/OTH MAJ RESP OR MAJ ANOM</t>
  </si>
  <si>
    <t>602-2</t>
  </si>
  <si>
    <t>602-3</t>
  </si>
  <si>
    <t>602-4</t>
  </si>
  <si>
    <t>603-1</t>
  </si>
  <si>
    <t>NEONATE BIRTHWT 1000-1249G W OR W/O OTHER SIGNIFICANT CONDITION</t>
  </si>
  <si>
    <t>603-2</t>
  </si>
  <si>
    <t>603-3</t>
  </si>
  <si>
    <t>603-4</t>
  </si>
  <si>
    <t>607-1</t>
  </si>
  <si>
    <t>NEONATE BWT 1250-1499G W RESP DIST SYND/OTH MAJ RESP OR MAJ ANOM</t>
  </si>
  <si>
    <t>607-2</t>
  </si>
  <si>
    <t>607-3</t>
  </si>
  <si>
    <t>607-4</t>
  </si>
  <si>
    <t>608-1</t>
  </si>
  <si>
    <t>NEONATE BWT 1250-1499G W OR W/O OTHER SIGNIFICANT CONDITION</t>
  </si>
  <si>
    <t>608-2</t>
  </si>
  <si>
    <t>608-3</t>
  </si>
  <si>
    <t>608-4</t>
  </si>
  <si>
    <t>609-1</t>
  </si>
  <si>
    <t>NEONATE BWT 1500-2499G W MAJOR PROCEDURE</t>
  </si>
  <si>
    <t>609-2</t>
  </si>
  <si>
    <t>609-3</t>
  </si>
  <si>
    <t>609-4</t>
  </si>
  <si>
    <t>611-1</t>
  </si>
  <si>
    <t>NEONATE BIRTHWT 1500-1999G W MAJOR ANOMALY</t>
  </si>
  <si>
    <t>611-2</t>
  </si>
  <si>
    <t>611-3</t>
  </si>
  <si>
    <t>611-4</t>
  </si>
  <si>
    <t>612-1</t>
  </si>
  <si>
    <t>NEONATE BWT 1500-1999G W RESP DIST SYND/OTH MAJ RESP COND</t>
  </si>
  <si>
    <t>612-2</t>
  </si>
  <si>
    <t>612-3</t>
  </si>
  <si>
    <t>612-4</t>
  </si>
  <si>
    <t>613-1</t>
  </si>
  <si>
    <t>NEONATE BIRTHWT 1500-1999G W CONGENITAL/PERINATAL INFECTION</t>
  </si>
  <si>
    <t>613-2</t>
  </si>
  <si>
    <t>613-3</t>
  </si>
  <si>
    <t>613-4</t>
  </si>
  <si>
    <t>614-1</t>
  </si>
  <si>
    <t>NEONATE BWT 1500-1999G W OR W/O OTHER SIGNIFICANT CONDITION</t>
  </si>
  <si>
    <t>614-2</t>
  </si>
  <si>
    <t>614-3</t>
  </si>
  <si>
    <t>614-4</t>
  </si>
  <si>
    <t>621-1</t>
  </si>
  <si>
    <t>NEONATE BWT 2000-2499G W MAJOR ANOMALY</t>
  </si>
  <si>
    <t>621-2</t>
  </si>
  <si>
    <t>621-3</t>
  </si>
  <si>
    <t>621-4</t>
  </si>
  <si>
    <t>622-1</t>
  </si>
  <si>
    <t>NEONATE BWT 2000-2499G W RESP DIST SYND/OTH MAJ RESP COND</t>
  </si>
  <si>
    <t>622-2</t>
  </si>
  <si>
    <t>622-3</t>
  </si>
  <si>
    <t>622-4</t>
  </si>
  <si>
    <t>623-1</t>
  </si>
  <si>
    <t>NEONATE BWT 2000-2499G W CONGENITAL/PERINATAL INFECTION</t>
  </si>
  <si>
    <t>623-2</t>
  </si>
  <si>
    <t>623-3</t>
  </si>
  <si>
    <t>623-4</t>
  </si>
  <si>
    <t>625-1</t>
  </si>
  <si>
    <t>Hospital-specific cost-to-charge ratio</t>
  </si>
  <si>
    <t>Are covered days fewer than actual length of stay?</t>
  </si>
  <si>
    <t>IS A COST OUTLIER PAYMENT MADE?</t>
  </si>
  <si>
    <t>Patient liability (cost-sharing)</t>
  </si>
  <si>
    <t>Covered charges</t>
  </si>
  <si>
    <t>Normal newborn</t>
  </si>
  <si>
    <t>Prior payments</t>
  </si>
  <si>
    <t>UB-04 Field Locator 54 for payments by third parties</t>
  </si>
  <si>
    <t>Allowed amount so far</t>
  </si>
  <si>
    <t>Is a transfer adjustment potentially applicable?</t>
  </si>
  <si>
    <t>Yes</t>
  </si>
  <si>
    <t>No</t>
  </si>
  <si>
    <t>APR-DRG description</t>
  </si>
  <si>
    <t>DRG base payment</t>
  </si>
  <si>
    <t>Hospital-specific discharge rate</t>
  </si>
  <si>
    <t>ALLOWED AMOUNT AFTER TRANSFER AND OUTLIER ADJUSTMENTS</t>
  </si>
  <si>
    <t>Outlier Threshold</t>
  </si>
  <si>
    <t>DRG-specific outlier threshold</t>
  </si>
  <si>
    <t>Marginal cost percentage</t>
  </si>
  <si>
    <t>Patient discharge status = 02, 05, or 66? (transfer)</t>
  </si>
  <si>
    <t>Patient discharge status = 20? (expired)</t>
  </si>
  <si>
    <t>Used for same-day and one-day payment adjustments</t>
  </si>
  <si>
    <t>IS PAYMENT REDUCED FOR A SAME-DAY OR ONE-DAY STAY?</t>
  </si>
  <si>
    <t>Was the patient transferred?</t>
  </si>
  <si>
    <t>Did the patient expire?</t>
  </si>
  <si>
    <t>Normal delivery, normal newborn, or false labor?</t>
  </si>
  <si>
    <t>Is this a one-day stay?</t>
  </si>
  <si>
    <t>Is this a same-day stay?</t>
  </si>
  <si>
    <t>Allowed amount at this point</t>
  </si>
  <si>
    <t>DRG cost outlier payment</t>
  </si>
  <si>
    <t>Liver &amp;/or Intest Transpl</t>
  </si>
  <si>
    <t>Heart &amp;/or Lung Transpl</t>
  </si>
  <si>
    <t>Bone Marrow Transpl</t>
  </si>
  <si>
    <t>Trach, Mv 96+ Hrs, w Ext Proc</t>
  </si>
  <si>
    <t>Trach, Mv 96+ Hrs, w/o Ext Proc</t>
  </si>
  <si>
    <t>Craniotomy for Trauma</t>
  </si>
  <si>
    <t>Craniotomy Exc for Trauma</t>
  </si>
  <si>
    <t>Ventricular Shunt Procs</t>
  </si>
  <si>
    <t>Spinal Procs</t>
  </si>
  <si>
    <t>Extracranial Vascular Procs</t>
  </si>
  <si>
    <t>Oth Nerv Sys &amp; Related Procs</t>
  </si>
  <si>
    <t>Spinal Dis &amp; Injuries</t>
  </si>
  <si>
    <t>Nervous Sys Malig</t>
  </si>
  <si>
    <t>Degen Nerv Sys Dis Exc Ms</t>
  </si>
  <si>
    <t xml:space="preserve">Mult Sclerosis </t>
  </si>
  <si>
    <t>Intracranial Hemorrhage</t>
  </si>
  <si>
    <t>Cva &amp; Precereb Occl w Infarct</t>
  </si>
  <si>
    <t>Nonspec Cva w/o Infarct</t>
  </si>
  <si>
    <t>Transient Ischemia</t>
  </si>
  <si>
    <t>Nerve Disorders</t>
  </si>
  <si>
    <t>Bact &amp; Tub Inf of Nervous Sys</t>
  </si>
  <si>
    <t>Non-Bact Inf of Nerv Sys</t>
  </si>
  <si>
    <t>Viral Meningitis</t>
  </si>
  <si>
    <t>Nontraumatic Stupor &amp; Coma</t>
  </si>
  <si>
    <t>Seizure</t>
  </si>
  <si>
    <t>Migraine &amp; Oth Headaches</t>
  </si>
  <si>
    <t>Head Trauma w Coma &gt;1 Hr</t>
  </si>
  <si>
    <t>Complic Skull Fx, Coma &lt;1 Hr</t>
  </si>
  <si>
    <t>Uncomplic Head Trauma</t>
  </si>
  <si>
    <t>Oth Dis of Nervous Sys</t>
  </si>
  <si>
    <t>Orbital Procs</t>
  </si>
  <si>
    <t>Eye Procs Exc Orbit</t>
  </si>
  <si>
    <t>Acute Maj Eye Inf</t>
  </si>
  <si>
    <t>Eye Dis Exc Maj Inf</t>
  </si>
  <si>
    <t>Maj Cranial/Facial Bone Procs</t>
  </si>
  <si>
    <t>Maj Larynx &amp; Trachea Procs</t>
  </si>
  <si>
    <t>Oth Maj Head &amp; Neck Procs</t>
  </si>
  <si>
    <t xml:space="preserve">Facial Bone Procs Exc Major </t>
  </si>
  <si>
    <t>Sinus &amp; Mastoid Procs</t>
  </si>
  <si>
    <t>Cleft Lip &amp; Palate Repair</t>
  </si>
  <si>
    <t>Tonsil &amp; Adenoid Procs</t>
  </si>
  <si>
    <t>Oth Ear, Nose Throat Procs</t>
  </si>
  <si>
    <t xml:space="preserve">Ear, Nose, Throat, Facial Malig </t>
  </si>
  <si>
    <t>Vertigo &amp; Oth Labyrinth Dis</t>
  </si>
  <si>
    <t>Inf of Upper Resp Tract</t>
  </si>
  <si>
    <t>Dental &amp; Oral Conditions</t>
  </si>
  <si>
    <t>Oth Ear, Nose, Throat Diags</t>
  </si>
  <si>
    <t>Maj Resp &amp; Chest Procs</t>
  </si>
  <si>
    <t>Oth Resp &amp; Chest Procs</t>
  </si>
  <si>
    <t>Resp Sys Diag w Mv 96+ Hrs</t>
  </si>
  <si>
    <t>Cystic Fibrosis - Pulmon Dis</t>
  </si>
  <si>
    <t>Chronic Resp Dis Fm Perinatal</t>
  </si>
  <si>
    <t>Pulmon Edema &amp; Resp Failure</t>
  </si>
  <si>
    <t>Pulmonary Embolism</t>
  </si>
  <si>
    <t>Maj Chest &amp; Resp Trauma</t>
  </si>
  <si>
    <t>Resp Malig</t>
  </si>
  <si>
    <t>Maj Resp Inf &amp; Inflammations</t>
  </si>
  <si>
    <t>Bronchiolitis &amp; Rsv Pneumonia</t>
  </si>
  <si>
    <t>Oth Pneumonia</t>
  </si>
  <si>
    <t>Copd</t>
  </si>
  <si>
    <t>Asthma</t>
  </si>
  <si>
    <t>Interstitial &amp; Alveolar Lung Dis</t>
  </si>
  <si>
    <t>Oth Resp Diags Exc Minor</t>
  </si>
  <si>
    <t>Resp Symptoms &amp; Minor Diags</t>
  </si>
  <si>
    <t>Maj Repair of Heart Anomaly</t>
  </si>
  <si>
    <t>Defib &amp; Heart Assist Implant</t>
  </si>
  <si>
    <t>Cardiac Valve Procs w Cath</t>
  </si>
  <si>
    <t>Cardiac Valve Procs w/o Cath</t>
  </si>
  <si>
    <t>Coronary Bypass w Cath</t>
  </si>
  <si>
    <t>Coronary Bypass w/o Cath</t>
  </si>
  <si>
    <t>Oth Cardiothoracic Procs</t>
  </si>
  <si>
    <t>Maj Vascular Procs</t>
  </si>
  <si>
    <t>Pacemaker Impl w/o Ami Or Shock</t>
  </si>
  <si>
    <t>Oth Vascular Procs</t>
  </si>
  <si>
    <t>Percut Cv Procs w Ami</t>
  </si>
  <si>
    <t>Percut Cv Procs w/o Ami</t>
  </si>
  <si>
    <t>Pacemaker &amp; Defib Replacement</t>
  </si>
  <si>
    <t>Pacemaker &amp; Defib Revision</t>
  </si>
  <si>
    <t>Oth Circulatory Sys Procs</t>
  </si>
  <si>
    <t>Acute Myocardial Infarction</t>
  </si>
  <si>
    <t>Cardiac Cath Exc Ischem Disease</t>
  </si>
  <si>
    <t>Cardiac Cath for Ischem Disease</t>
  </si>
  <si>
    <t>Acute &amp; Subacute Endocarditis</t>
  </si>
  <si>
    <t>Heart Failure</t>
  </si>
  <si>
    <t>Cardiac Arrest</t>
  </si>
  <si>
    <t>Peripheral &amp; Oth Vascular Dis</t>
  </si>
  <si>
    <t>Angina Pect &amp; Atherosclerosis</t>
  </si>
  <si>
    <t>Hypertension</t>
  </si>
  <si>
    <t>Cardiac Structural Dis</t>
  </si>
  <si>
    <t xml:space="preserve">Cardiac Arrhythmias </t>
  </si>
  <si>
    <t>Chest Pain</t>
  </si>
  <si>
    <t>Syncope &amp; Collapse</t>
  </si>
  <si>
    <t>Cardiomyopathy</t>
  </si>
  <si>
    <t>Complic of Cv Device or Proc</t>
  </si>
  <si>
    <t>Oth Circulatory Sys Diags</t>
  </si>
  <si>
    <t>Maj Stomach &amp; Esophag Procs</t>
  </si>
  <si>
    <t>Maj Small &amp; Large Bowel Procs</t>
  </si>
  <si>
    <t>Oth Stomach &amp; Esophag Procs</t>
  </si>
  <si>
    <t>Oth Small &amp; Large Bowel Procs</t>
  </si>
  <si>
    <t>Peritoneal Adhesiolysis</t>
  </si>
  <si>
    <t>Appendectomy</t>
  </si>
  <si>
    <t>Anal Procs</t>
  </si>
  <si>
    <t>Oth Hernia Procs</t>
  </si>
  <si>
    <t>Inguin, Fem &amp; Umbil Hernia Procs</t>
  </si>
  <si>
    <t>Oth Digestive &amp; Abdo Procs</t>
  </si>
  <si>
    <t>Digestive Malig</t>
  </si>
  <si>
    <t>Peptic Ulcer &amp; Gastritis</t>
  </si>
  <si>
    <t>Maj Esophageal Dis</t>
  </si>
  <si>
    <t>Oth Esophageal Dis</t>
  </si>
  <si>
    <t>Diverticulitis &amp; Diverticulosis</t>
  </si>
  <si>
    <t>Inflammatory Bowel Disease</t>
  </si>
  <si>
    <t>Gastroint Vasc Insufficiency</t>
  </si>
  <si>
    <t>Intestinal Obstruction</t>
  </si>
  <si>
    <t>Maj Gastroint &amp; Peritoneal Inf</t>
  </si>
  <si>
    <t xml:space="preserve">Non-Bact Gastroenteritis, N &amp; V </t>
  </si>
  <si>
    <t>Abdominal Pain</t>
  </si>
  <si>
    <t>Complic of Gi Device or Proc</t>
  </si>
  <si>
    <t>Oth &amp; Unspec Gi Hemorrhage</t>
  </si>
  <si>
    <t>Oth Digestive Sys Diags</t>
  </si>
  <si>
    <t>Maj Pancreas &amp; Liver Procs</t>
  </si>
  <si>
    <t>Maj Biliary Tract Procs</t>
  </si>
  <si>
    <t>Cholecystectomy Exc Laparo</t>
  </si>
  <si>
    <t>Laparoscopic Cholecystectomy</t>
  </si>
  <si>
    <t>Oth Hepatobiliary &amp; Abdo Procs</t>
  </si>
  <si>
    <t>Hepatic Coma &amp; Oth Maj Liver Dis</t>
  </si>
  <si>
    <t>Alcoholic Liver Disease</t>
  </si>
  <si>
    <t>Malig of Hepatobiliary Sys</t>
  </si>
  <si>
    <t>Dis of Pancreas Exc Malig</t>
  </si>
  <si>
    <t>Oth Dis of The Liver</t>
  </si>
  <si>
    <t>Dis of Gallbladder</t>
  </si>
  <si>
    <t>Hip Joint Replacement</t>
  </si>
  <si>
    <t>Knee Joint Replacement</t>
  </si>
  <si>
    <t>Lumb Fusion for Back Curvature</t>
  </si>
  <si>
    <t>Lumb Fusion Exc Back Curvature</t>
  </si>
  <si>
    <t>Amput of Lower Limb Exc Toes</t>
  </si>
  <si>
    <t>Hip &amp; Femur Procs for Trauma</t>
  </si>
  <si>
    <t>Hip &amp; Femur Procs Non-Trauma</t>
  </si>
  <si>
    <t>Disc Excision &amp; Decompress</t>
  </si>
  <si>
    <t>Skin Graft for Connect Tis Diags</t>
  </si>
  <si>
    <t>Knee &amp; Lower Leg Procs Exc Foot</t>
  </si>
  <si>
    <t>Foot &amp; Toe Procs</t>
  </si>
  <si>
    <t>Shoulder And Arm Procs</t>
  </si>
  <si>
    <t>Hand &amp; wrist Procs</t>
  </si>
  <si>
    <t>Soft Tissue Procs</t>
  </si>
  <si>
    <t>Oth Muscskl &amp; Connect Tis Procs</t>
  </si>
  <si>
    <t>Cervical Spinal Fusion</t>
  </si>
  <si>
    <t>Fracture of Femur</t>
  </si>
  <si>
    <t>Fx of Pelvis Or Dislocation of Hip</t>
  </si>
  <si>
    <t>Fx &amp; Dislc Exc Femur, Pelvis, Back</t>
  </si>
  <si>
    <t xml:space="preserve">Muscskl Malig &amp; Pathol Fx </t>
  </si>
  <si>
    <t>Musculoskeletal Inf</t>
  </si>
  <si>
    <t>Connective Tissue Dis</t>
  </si>
  <si>
    <t>Oth Back &amp; Neck Dis, Fx &amp; Injuries</t>
  </si>
  <si>
    <t>Complic of Ortho Device Or Proc</t>
  </si>
  <si>
    <t>Oth Muscskl &amp; Connect Tis Diags</t>
  </si>
  <si>
    <t>Skin Graft for Cutaneous Diags</t>
  </si>
  <si>
    <t>Mastectomy Procs</t>
  </si>
  <si>
    <t>Breast Procs Exc Mastectomy</t>
  </si>
  <si>
    <t>Oth Cutaneous &amp; Related Procs</t>
  </si>
  <si>
    <t>Skin Ulcers</t>
  </si>
  <si>
    <t>Maj Skin Dis</t>
  </si>
  <si>
    <t>Malignant Breast Dis</t>
  </si>
  <si>
    <t>Cellulitis &amp; Oth Bact Skin Inf</t>
  </si>
  <si>
    <t>Trauma to Cutaneous Tissue</t>
  </si>
  <si>
    <t>Oth Cutaneous Tis &amp; Breast Dis</t>
  </si>
  <si>
    <t>Pituitary &amp; Adrenal Procs</t>
  </si>
  <si>
    <t>Procs for Obesity</t>
  </si>
  <si>
    <t>Thyroid Procs</t>
  </si>
  <si>
    <t>Oth Procs for Metabolic Dis</t>
  </si>
  <si>
    <t>Diabetes</t>
  </si>
  <si>
    <t>Nutritional Dis</t>
  </si>
  <si>
    <t>Hypovolemia</t>
  </si>
  <si>
    <t>Inborn Errors of Metabolism</t>
  </si>
  <si>
    <t>Oth Endocrine Dis</t>
  </si>
  <si>
    <t>Electrolyte Dis Exc Hypovolemia</t>
  </si>
  <si>
    <t>Kidney Transpl</t>
  </si>
  <si>
    <t>Maj Bladder Procs</t>
  </si>
  <si>
    <t>Kidney &amp; Urinary Procs for Malig</t>
  </si>
  <si>
    <t>Kidney &amp; Urinary Procs Nonmalig</t>
  </si>
  <si>
    <t>Renal Dialysis Access Proc</t>
  </si>
  <si>
    <t>Oth Bladder Procs</t>
  </si>
  <si>
    <t>Urethral Procs</t>
  </si>
  <si>
    <t>Oth Kidney &amp; Urinary Procs</t>
  </si>
  <si>
    <t>Renal Failure</t>
  </si>
  <si>
    <t>Kidney &amp; Urinary Tract Malig</t>
  </si>
  <si>
    <t>Nephritis &amp; Nephrosis</t>
  </si>
  <si>
    <t>Kidney &amp; Urinary Tract Inf</t>
  </si>
  <si>
    <t>Urinary Stones &amp; Obstruction</t>
  </si>
  <si>
    <t>Complic Genitourin Dev Or Proc</t>
  </si>
  <si>
    <t xml:space="preserve">Oth Kidney &amp; Urinary Diags </t>
  </si>
  <si>
    <t>Maj Male Pelvic Procs</t>
  </si>
  <si>
    <t>Penis Procs</t>
  </si>
  <si>
    <t>Transurethral Prostatectomy</t>
  </si>
  <si>
    <t>Testes &amp; Scrotal Procs</t>
  </si>
  <si>
    <t>Oth Male Reproductive Procs</t>
  </si>
  <si>
    <t>Malig, Male Reproductive Sys</t>
  </si>
  <si>
    <t>Male Reproduct Diags Exc Malig</t>
  </si>
  <si>
    <t>Radical Hysterectectomy</t>
  </si>
  <si>
    <t>Procs for Uterine/Adnexa Malig</t>
  </si>
  <si>
    <t>Uterine/Adnexa Procs Oth Malig</t>
  </si>
  <si>
    <t>Uterine/Adnexa Procs Non-Malig</t>
  </si>
  <si>
    <t>Fem Reproduct Reconstr Procs</t>
  </si>
  <si>
    <t>D&amp;C for Non-Obstetric Diags</t>
  </si>
  <si>
    <t>Oth Fem Reproductive Procs</t>
  </si>
  <si>
    <t>Uterine/Adnexa Procs Leiomyoma</t>
  </si>
  <si>
    <t>Female Reproductive Sys Malig</t>
  </si>
  <si>
    <t>Female Reproductive Sys Inf</t>
  </si>
  <si>
    <t>Menstrual &amp; Oth Fem Reprod Dis</t>
  </si>
  <si>
    <t>Cesarean Del</t>
  </si>
  <si>
    <t>Vag Del w Ster &amp;/or D&amp;C</t>
  </si>
  <si>
    <t>Vag Del w Proc Exc Ster &amp;/or D&amp;C</t>
  </si>
  <si>
    <t>D&amp;C for Obstetric Diags</t>
  </si>
  <si>
    <t>Ectopic Pregnancy Proc</t>
  </si>
  <si>
    <t>Oth O.R. Proc for Ob Diag Exc Del</t>
  </si>
  <si>
    <t>Vaginal Del</t>
  </si>
  <si>
    <t>Postpartum Diags w/o Proc</t>
  </si>
  <si>
    <t>Threatened Abortion</t>
  </si>
  <si>
    <t>Abortion w/o D&amp;C</t>
  </si>
  <si>
    <t>False Labor</t>
  </si>
  <si>
    <t>Oth Antepartum Diags</t>
  </si>
  <si>
    <t>Neo, Tsf&lt;5 Days, Not Born Here</t>
  </si>
  <si>
    <t>Neo, Tsf&lt;5 Days Old, Born Here</t>
  </si>
  <si>
    <t>Neo w Ecmo</t>
  </si>
  <si>
    <t>Neo Bwt &lt;1500G w Maj Proc</t>
  </si>
  <si>
    <t>Neo Bwt &lt;500G Or &lt;24 wks</t>
  </si>
  <si>
    <t>Neo Bwt 500-749G w/o Maj Proc</t>
  </si>
  <si>
    <t>Neo Bwt 750-999G w/o Maj Proc</t>
  </si>
  <si>
    <t>Neo Bwt 1000-1249G w Maj Problem</t>
  </si>
  <si>
    <t xml:space="preserve">Neo Bwt 1000-1249G </t>
  </si>
  <si>
    <t>Neo Bwt 1250-1499G w Maj Problem</t>
  </si>
  <si>
    <t>Neo Bwt 1250-1499G</t>
  </si>
  <si>
    <t>Neo Bwt 1500-2499G w Maj Proc</t>
  </si>
  <si>
    <t>Neo Bwt 1500-1999G w Maj Anomaly</t>
  </si>
  <si>
    <t>Neo Bwt 1500-1999G Maj Resp Cond</t>
  </si>
  <si>
    <t>Neo Bwt 1500-1999G w Inf</t>
  </si>
  <si>
    <t>Neo Bwt 1500-1999G</t>
  </si>
  <si>
    <t>Neo Bwt 2000-2499G w Maj Anomaly</t>
  </si>
  <si>
    <t>Neo Bwt 2000-2499G Maj Resp Cond</t>
  </si>
  <si>
    <t>Neo Bwt 2000-2499G w Inf</t>
  </si>
  <si>
    <t>Neo Bwt 2000-2499G w Oth Sig Cond</t>
  </si>
  <si>
    <t>Norm Newborn, Bwt 2000-2499G</t>
  </si>
  <si>
    <t>Neo Bwt &gt;2499G w Maj Cv Proc</t>
  </si>
  <si>
    <t>Neo Bwt &gt;2499G w Oth Maj Proc</t>
  </si>
  <si>
    <t>Neo Bwt &gt;2499G w Maj Anomaly</t>
  </si>
  <si>
    <t>Neo, Bwt &gt;2499G w Maj Resp Cond</t>
  </si>
  <si>
    <t>Neo Bwt &gt;2499G w Inf</t>
  </si>
  <si>
    <t>Neo Bwt &gt;2499G w Oth Sig Cond</t>
  </si>
  <si>
    <t>Normal Newborn, Bwt &gt;2499G</t>
  </si>
  <si>
    <t>Splenectomy</t>
  </si>
  <si>
    <t>Oth Procs of Blood &amp; Rel Organs</t>
  </si>
  <si>
    <t>Maj Hem/Immun Diag</t>
  </si>
  <si>
    <t>Coagulation &amp; Platelet Dis</t>
  </si>
  <si>
    <t>Sickle Cell Anemia Crisis</t>
  </si>
  <si>
    <t>Oth Dis of Blood &amp; Rel Organs</t>
  </si>
  <si>
    <t>Maj O.R. Proc Lymphatic Neoplasm</t>
  </si>
  <si>
    <t>Oth O.R. Proc Lymphatic Neoplasm</t>
  </si>
  <si>
    <t>Acute Leukemia</t>
  </si>
  <si>
    <t>Lymphoma, Myeloma &amp; Non-Ac Leuk</t>
  </si>
  <si>
    <t>Radiothapy</t>
  </si>
  <si>
    <t>Chemothapy</t>
  </si>
  <si>
    <t>Lymphatic &amp; Oth Malig &amp; Neoplasms</t>
  </si>
  <si>
    <t>Inf &amp; Parasit Dis Incl HIV w O.R. Proc</t>
  </si>
  <si>
    <t>Post-Op, Device Inf w O.R. Proc</t>
  </si>
  <si>
    <t>Septicemia &amp; Disseminated Inf</t>
  </si>
  <si>
    <t>Post-Op, Post-Trauma, Device Inf</t>
  </si>
  <si>
    <t>Fever</t>
  </si>
  <si>
    <t>Viral Illness</t>
  </si>
  <si>
    <t>Oth Inf &amp; Parasit Diseases</t>
  </si>
  <si>
    <t>Mental Illness Diag w O.R. Proc</t>
  </si>
  <si>
    <t>Schizophrenia</t>
  </si>
  <si>
    <t>Maj Depression</t>
  </si>
  <si>
    <t xml:space="preserve">Dis of Personality </t>
  </si>
  <si>
    <t>Bipolar Dis</t>
  </si>
  <si>
    <t>Depression Exc Maj Dep</t>
  </si>
  <si>
    <t>Adjust Dis &amp; Neuroses Exc Dep</t>
  </si>
  <si>
    <t>Acute Anxiety &amp; Delirium States</t>
  </si>
  <si>
    <t>Organic Mental Health Disturb</t>
  </si>
  <si>
    <t>Childhood Behavioral Dis</t>
  </si>
  <si>
    <t>Eating Dis</t>
  </si>
  <si>
    <t>Oth Mental Health Dis</t>
  </si>
  <si>
    <t>Drug &amp; Alcohol Abuse, Ama</t>
  </si>
  <si>
    <t>Alc &amp; Drug Dep w Rehab Or Detox</t>
  </si>
  <si>
    <t>Opioid Abuse &amp; Dependence</t>
  </si>
  <si>
    <t>Cocaine Abuse &amp; Dependence</t>
  </si>
  <si>
    <t>Alcohol Abuse &amp; Dependence</t>
  </si>
  <si>
    <t>Oth Drug Abuse &amp; Dependence</t>
  </si>
  <si>
    <t>O.R. Proc for Complic of Care</t>
  </si>
  <si>
    <t>Allergic Reactions</t>
  </si>
  <si>
    <t>Poisoning of Medicinal Agents</t>
  </si>
  <si>
    <t>Oth Complics of Treatment</t>
  </si>
  <si>
    <t>Oth Inj And Poisoning Diags</t>
  </si>
  <si>
    <t>Toxic Eff of Non-Medicinal Subst</t>
  </si>
  <si>
    <t>Ext 3Rd Deg Burns w Skin Graft</t>
  </si>
  <si>
    <t>Full Thick Burns w Graft</t>
  </si>
  <si>
    <t>Ext Burns w/o Skin Graft</t>
  </si>
  <si>
    <t>Part Thick Burns w Or w/o Graft</t>
  </si>
  <si>
    <t>Proc w Diag of Rehab Or Other</t>
  </si>
  <si>
    <t>Rehabilitation</t>
  </si>
  <si>
    <t xml:space="preserve">Signs, Symptoms &amp; Oth Factors </t>
  </si>
  <si>
    <t>Oth Aftercare &amp; Convalescence</t>
  </si>
  <si>
    <t>Neonatal Aftercare</t>
  </si>
  <si>
    <t>HIV w Mult Maj Related Cond</t>
  </si>
  <si>
    <t>HIV w Maj Related Cond</t>
  </si>
  <si>
    <t>HIV w Mult Sig Related Cond</t>
  </si>
  <si>
    <t>HIV</t>
  </si>
  <si>
    <t>Craniotomy for Mult Sig Trauma</t>
  </si>
  <si>
    <t>Ext Trunk Procs Mult Sig Trauma</t>
  </si>
  <si>
    <t>Muscskl Procs Mult Sig Trauma</t>
  </si>
  <si>
    <t>Mult Sig Trauma w/o O.R. Proc</t>
  </si>
  <si>
    <t>Ext Proc Unrel to Diag</t>
  </si>
  <si>
    <t>Mod Ext Proc Unrel to Diag</t>
  </si>
  <si>
    <t>Nonext Proc Unrel to Diag</t>
  </si>
  <si>
    <t>APRDRG30</t>
  </si>
  <si>
    <t>Description</t>
  </si>
  <si>
    <t>V30FinalThreshold</t>
  </si>
  <si>
    <t>Log HSRV Wts</t>
  </si>
  <si>
    <t>to be deleted</t>
  </si>
  <si>
    <t>Instructions:</t>
  </si>
  <si>
    <t>A</t>
  </si>
  <si>
    <t>INFORMATION</t>
  </si>
  <si>
    <t>DATA</t>
  </si>
  <si>
    <t>COMMENTS OR FORMULA</t>
  </si>
  <si>
    <t>C52 - C54</t>
  </si>
  <si>
    <t>Total APR-DRGs = 1,256 plus 2 error DRGs</t>
  </si>
  <si>
    <t>A00743</t>
  </si>
  <si>
    <t>A00566</t>
  </si>
  <si>
    <t>A00877</t>
  </si>
  <si>
    <t>40089A</t>
  </si>
  <si>
    <t>Geogetown Mem.</t>
  </si>
  <si>
    <t>Greenville Hosp.</t>
  </si>
  <si>
    <t>AHTL33</t>
  </si>
  <si>
    <t>A00724</t>
  </si>
  <si>
    <t>A00091</t>
  </si>
  <si>
    <t>A00909</t>
  </si>
  <si>
    <t>A00853</t>
  </si>
  <si>
    <t>A00729</t>
  </si>
  <si>
    <t>Palmetto Richland</t>
  </si>
  <si>
    <t>AHTL90</t>
  </si>
  <si>
    <t>A00808</t>
  </si>
  <si>
    <t>A00905</t>
  </si>
  <si>
    <t>A00834</t>
  </si>
  <si>
    <t>Medical College of GA</t>
  </si>
  <si>
    <t>Univ Hosp of GA</t>
  </si>
  <si>
    <t>Carolinas Med Ctr</t>
  </si>
  <si>
    <t>Doctor's of Augusta</t>
  </si>
  <si>
    <t xml:space="preserve">Border </t>
  </si>
  <si>
    <t>Location</t>
  </si>
  <si>
    <t>In-state</t>
  </si>
  <si>
    <t>Hospital name</t>
  </si>
  <si>
    <t>Length of stay</t>
  </si>
  <si>
    <t>Medicaid covered days (if different from LOS)</t>
  </si>
  <si>
    <t>PROVIDER/CLAIM SPECIFIC INFORMATION</t>
  </si>
  <si>
    <t>This is a user input field.</t>
  </si>
  <si>
    <t>This value is used to calculate the transfer pricing adjustment.</t>
  </si>
  <si>
    <t xml:space="preserve">This is the actual number of days the patient was in the hospital. </t>
  </si>
  <si>
    <t xml:space="preserve">This is a user input value. </t>
  </si>
  <si>
    <t xml:space="preserve">APR-DRG </t>
  </si>
  <si>
    <t xml:space="preserve">Used to calculate reimbursement for 1 day stays. </t>
  </si>
  <si>
    <t>DRG Relative Weight</t>
  </si>
  <si>
    <t>Does the FDOS = LDOS?</t>
  </si>
  <si>
    <t>Does the FDOS minus LDOS = 1?</t>
  </si>
  <si>
    <t>Average length of stay for this APR-DRG</t>
  </si>
  <si>
    <t>Does the transfer adjustment apply to this stay?</t>
  </si>
  <si>
    <t>Calculated transfer payment adjustment amount.</t>
  </si>
  <si>
    <t>Exempt from same-day or one-day stay logic?</t>
  </si>
  <si>
    <t xml:space="preserve">Calculated allowed amount. </t>
  </si>
  <si>
    <t xml:space="preserve">Ratio of covered days to length of stay. </t>
  </si>
  <si>
    <t xml:space="preserve">Allowed amount adjusted for partial eligibility. </t>
  </si>
  <si>
    <t xml:space="preserve">Auto lookup field from the DRG tab. </t>
  </si>
  <si>
    <t>This is the DRG that is assigned to the stay. This value is input by the user.</t>
  </si>
  <si>
    <t>Auto lookup value from the Rates tab.</t>
  </si>
  <si>
    <t xml:space="preserve">Auto lookup value from the DRG tab. </t>
  </si>
  <si>
    <t>C32*C33</t>
  </si>
  <si>
    <t>Derived from cell C18.</t>
  </si>
  <si>
    <t>If C36 = Yes, then (C34/C29)*(C20)</t>
  </si>
  <si>
    <t>If C36 is equal to Yes and C37 is less than C34, then  C37 else C34</t>
  </si>
  <si>
    <t>Derived from cell C19.</t>
  </si>
  <si>
    <t>Derived from cell C30.</t>
  </si>
  <si>
    <t>Derived from cell C24</t>
  </si>
  <si>
    <t>Derived from cell C25</t>
  </si>
  <si>
    <t>IF(C44=Yes,C39,IF(AND(C44=No,C45=Yes),(C39/C29),IF(AND(C44=No,C46=Yes),(C39/C29)*0.5,C39)))</t>
  </si>
  <si>
    <t>IF(C41=Yes,Yes,IF(C42=Yes,Yes,IF(C43=Yes,Yes,No)))</t>
  </si>
  <si>
    <t>Derived from cell C47.</t>
  </si>
  <si>
    <t xml:space="preserve">Auto lookup field from the rates tab. </t>
  </si>
  <si>
    <t>C17 x C50</t>
  </si>
  <si>
    <t>Parameter set by SCDHHS policy</t>
  </si>
  <si>
    <t>If C52 &lt; -C53, then Yes, else No</t>
  </si>
  <si>
    <t>If C55= Yes, then (-C52 - C53) x C54, else zero</t>
  </si>
  <si>
    <t>C49+C56</t>
  </si>
  <si>
    <t>IF(C20&lt;C21,"Yes","NO")</t>
  </si>
  <si>
    <t>C20/C21</t>
  </si>
  <si>
    <t>C58*C61</t>
  </si>
  <si>
    <t>C22</t>
  </si>
  <si>
    <t>C23</t>
  </si>
  <si>
    <t>IF((C62-C64-C65)&gt;0,C62-C64-C65,0)</t>
  </si>
  <si>
    <t xml:space="preserve">This is the actual number of days covered by SC Medicaid. </t>
  </si>
  <si>
    <t xml:space="preserve">Used to calculate reimbursement for same day stays. </t>
  </si>
  <si>
    <t xml:space="preserve">If C36 is equal to Yes and C37 is less than C34, yes the transfer adj. applies else it does not apply. </t>
  </si>
  <si>
    <t>What is the allowed amount after the transfer adj. check has been made?</t>
  </si>
  <si>
    <t>Is this service exempt from same-day or one-day pmt. reduction?</t>
  </si>
  <si>
    <t>1. The hospital or other user inputs data into cells C16 through C26</t>
  </si>
  <si>
    <t xml:space="preserve">2. South Carolina Medicaid payment policy parameters have been prepopulated or will be looked up automatically throughout the document. </t>
  </si>
  <si>
    <t>3. The calculator will show the predicted allowed amount in cell C66.</t>
  </si>
  <si>
    <t>South Carolina Medicaid DRG Pricing Calculator</t>
  </si>
  <si>
    <t>Discharge Rate</t>
  </si>
  <si>
    <t>Cost to Charge Ratio</t>
  </si>
  <si>
    <t>This calculator spreadsheet is intended to be helpful to users, but it cannot capture all the editing and pricing complexity of the Medicaid claims processing system. In cases of difference, the claims processing system is correct.  A "Frequently Asked Questions" document is available and is essential in understanding the payment method. For a copy, please go to www.scdhhs.gov.</t>
  </si>
  <si>
    <r>
      <t>This calculator was developed by Xerox for SCDHHS. It includes data obtained through the use of proprietary computer software created, owned and licensed by the 3M Company. All copyrights in and to the 3M</t>
    </r>
    <r>
      <rPr>
        <i/>
        <vertAlign val="superscript"/>
        <sz val="10"/>
        <rFont val="Arial"/>
        <family val="2"/>
      </rPr>
      <t>TM</t>
    </r>
    <r>
      <rPr>
        <i/>
        <sz val="10"/>
        <rFont val="Arial"/>
        <family val="2"/>
      </rPr>
      <t xml:space="preserve"> Software are owned by 3M. All rights reserved. 3M bears no responsibility for the contents of this document.</t>
    </r>
  </si>
  <si>
    <t>Pediatric Miscellaneous</t>
  </si>
  <si>
    <t>Pediatric Respiratory</t>
  </si>
  <si>
    <t>Pediatric Mental health</t>
  </si>
  <si>
    <t>Pediatric Rehab</t>
  </si>
  <si>
    <t>Adult Gastroent</t>
  </si>
  <si>
    <t>Adult Miscellaneous</t>
  </si>
  <si>
    <t>Adult Respiratory</t>
  </si>
  <si>
    <t>Adult Circulatory</t>
  </si>
  <si>
    <t>Adult Mental health</t>
  </si>
  <si>
    <t>Adult Rehab</t>
  </si>
  <si>
    <t xml:space="preserve">Error DRG </t>
  </si>
  <si>
    <t xml:space="preserve">Description </t>
  </si>
  <si>
    <t>Same Day &amp; One Day Exempt</t>
  </si>
  <si>
    <t>HSRV Rel. Wt</t>
  </si>
  <si>
    <t>AL0485</t>
  </si>
  <si>
    <t>AL0531</t>
  </si>
  <si>
    <t>This file is designed to enable interested parties to predict payment under an APR-DRG payment method for inpatient fee-for-service stays covered by South Carolina Medicaid. This calculator is effective with dates of discharge on or after October 1, 2015. The "Calculator" sheet incorporates the pricing logic for the DRG base payment, cost outlier payments, etc. The "Weights and Thresholds" sheet shows information specific to each APR-DRG. The "Rates" sheet shows hospital-specific information needed to price a claim.</t>
  </si>
  <si>
    <t>Effective with dates of discharge on or after 10/1/2015</t>
  </si>
  <si>
    <t>.</t>
  </si>
  <si>
    <t xml:space="preserve">Under DRG payment, the Medicaid claims processing system assigns each complete inpatient stay to an All Patient Refined Diagnosis Related Group (APR-DRG) based on the diagnoses and procedures on the claim. Hospitals are not required to place the DRG on the claim. Hospitals are not required to purchase APR-DRG software. This pricing calculator spreadsheet includes the list of APR-DRG (V.32) and associated relative weights. It assumes the user knows which APR-DRG should be entered on the "calculator" tab. For more information on APR-DRGs, contact 3M Health Information Systems, which developed the software and owns it. </t>
  </si>
  <si>
    <t>000000</t>
  </si>
  <si>
    <t>Example Hospital</t>
  </si>
  <si>
    <t>National ALOS</t>
  </si>
  <si>
    <t xml:space="preserve">Medicaid Care Category--Pediatric </t>
  </si>
  <si>
    <t>South Carolina Medicaid Table of APR-DRGs and Relative Weights Effective 10/1/2015</t>
  </si>
  <si>
    <t xml:space="preserve">1. The DRG base price, policy adjustor values, and other specific payment policy parameters are final for update October 1, 2015. </t>
  </si>
  <si>
    <t>2. The DRG discharge rate of $10,292.51 is the statewide discharge rate and is shown for purposes of illustration only.  The DRG discharge rate is hospital-specific; see Tab 4.</t>
  </si>
  <si>
    <t>3. National average length of stay (untrimmed arithmetic) and casemix relative weight (HSRV) values apply to Version 32 of All Patient Refined Diagnosis Related Groups (APR-DRGs).</t>
  </si>
  <si>
    <r>
      <t>4. This calculator was developed by Xerox for SCDHHS.  It contains data obtained through the use of proprietary computer software created, owned and licensed by the 3M Company.  All copyrights in and to the 3M</t>
    </r>
    <r>
      <rPr>
        <vertAlign val="superscript"/>
        <sz val="10"/>
        <color indexed="8"/>
        <rFont val="Arial"/>
        <family val="2"/>
      </rPr>
      <t>TM</t>
    </r>
    <r>
      <rPr>
        <sz val="10"/>
        <color indexed="8"/>
        <rFont val="Arial"/>
        <family val="2"/>
      </rPr>
      <t xml:space="preserve"> Software are owned by 3M.  All rights reserved.  3M is not responsible for the contents of this calculator.</t>
    </r>
  </si>
  <si>
    <r>
      <t xml:space="preserve">5. A "Frequently Asked Questions" document is available and is essential in understanding the payment method.  This DRG Pricing Calculator is available in Excel and PDF formats.  To download these documents, go to </t>
    </r>
    <r>
      <rPr>
        <sz val="10"/>
        <rFont val="Arial"/>
        <family val="2"/>
      </rPr>
      <t>www.scdhhs.gov.</t>
    </r>
  </si>
  <si>
    <t>6. Inclusion of an APR-DRG on this table does not necessarily imply coverage by South Carolina Medicaid.</t>
  </si>
  <si>
    <t>7. Medicaid Care Category is a categorization developed by Xerox.</t>
  </si>
  <si>
    <t>Example Payment Using a Discharge Rate of $10292.51</t>
  </si>
  <si>
    <t>Medicaid Care Category--Adult</t>
  </si>
  <si>
    <t>Abbeville County Memorial</t>
  </si>
  <si>
    <t>Aiken Reg Med Centers Inc</t>
  </si>
  <si>
    <t>Allendale County Hospital</t>
  </si>
  <si>
    <t>ANMED Health</t>
  </si>
  <si>
    <t>Baptist Easley Hospital</t>
  </si>
  <si>
    <t>Barnwell County Hospital</t>
  </si>
  <si>
    <t>Beaufort Memorial Hospital</t>
  </si>
  <si>
    <t>Cannon Memorial Hospital</t>
  </si>
  <si>
    <t>Carolina Pines Reg Med Ctr</t>
  </si>
  <si>
    <t>Carolinas Hospital System</t>
  </si>
  <si>
    <t>Chester Regional Medical</t>
  </si>
  <si>
    <t>Chesterfield General Hosp</t>
  </si>
  <si>
    <t>Coastal Carolina Med Ctr</t>
  </si>
  <si>
    <t>Colleton Medical Center</t>
  </si>
  <si>
    <t>Conway Hospital Inc</t>
  </si>
  <si>
    <t>East Cooper Medical Center</t>
  </si>
  <si>
    <t>Edgefield County Hospital</t>
  </si>
  <si>
    <t>Greer Memorial Hospital</t>
  </si>
  <si>
    <t>Hillcrest Hospital</t>
  </si>
  <si>
    <t>KershawHealth</t>
  </si>
  <si>
    <t>Lake City Community Hosp</t>
  </si>
  <si>
    <t>Laurens County Hospital</t>
  </si>
  <si>
    <t>Lexington Co Health Svcs</t>
  </si>
  <si>
    <t>Loris Community Hospital</t>
  </si>
  <si>
    <t>Marion Regional Hospital</t>
  </si>
  <si>
    <t>Mary Black Memorial Hosp</t>
  </si>
  <si>
    <t>McLeod Medical Ctr-Dillon</t>
  </si>
  <si>
    <t>McLeod Reg Med Ctr Pee Dee</t>
  </si>
  <si>
    <t>Medical Univ Hosp Auth</t>
  </si>
  <si>
    <t>Mount Pleasant Hospital</t>
  </si>
  <si>
    <t>North Greenville Hosp LTAC</t>
  </si>
  <si>
    <t>Oconee Medical Center</t>
  </si>
  <si>
    <t>Palmetto Lowcounty BH</t>
  </si>
  <si>
    <t>Patewood Memorial Hospital</t>
  </si>
  <si>
    <t>Piedmont Healthcare System</t>
  </si>
  <si>
    <t>Providence Hospital</t>
  </si>
  <si>
    <t>Roper Hospital Inc</t>
  </si>
  <si>
    <t>Self Regional Healthcare</t>
  </si>
  <si>
    <t>Spartanburg Reg Med Center</t>
  </si>
  <si>
    <t>St. Francis Hospital Inc</t>
  </si>
  <si>
    <t>The Regional Medical Ctr</t>
  </si>
  <si>
    <t>Trident Medical Center LLC</t>
  </si>
  <si>
    <t>Tuomey Healthcare System</t>
  </si>
  <si>
    <t>Village Hospital</t>
  </si>
  <si>
    <t>Wallace Thomson Hospital</t>
  </si>
  <si>
    <t>Williamsburg Regional Hosp</t>
  </si>
  <si>
    <t>Hospital</t>
  </si>
  <si>
    <t>Other SC hospitals</t>
  </si>
  <si>
    <t>Other out-of-state hospitals</t>
  </si>
  <si>
    <t>Prov Number</t>
  </si>
  <si>
    <t>Waccamaw Community Hospital</t>
  </si>
  <si>
    <t>Bon Secours St Francis Hosp</t>
  </si>
  <si>
    <t>Clarendon Memorial Hospital</t>
  </si>
  <si>
    <t>Elliott White Springs Mem</t>
  </si>
  <si>
    <t>Fairfield Memorial Hospital</t>
  </si>
  <si>
    <t>Grand Strand Regional Med</t>
  </si>
  <si>
    <t>Hampton Regional Medical Ctr</t>
  </si>
  <si>
    <t>Hilton Head Regional Med</t>
  </si>
  <si>
    <t>Newberry County Memorial Hosp</t>
  </si>
  <si>
    <t>Novant Health Gaffney Med</t>
  </si>
  <si>
    <t xml:space="preserve">Palmetto Baptist Med Ctr </t>
  </si>
  <si>
    <t>Three River's Behavioral H</t>
  </si>
  <si>
    <t>1. DRG discharge rates are hospital-specific and include payment for medical education where appropriate.</t>
  </si>
  <si>
    <t xml:space="preserve">2. This calculator was developed by Xerox for SCDHHS. </t>
  </si>
  <si>
    <r>
      <t xml:space="preserve">3. A "Frequently Asked Questions" document is available and is essential in understanding the payment method.  This DRG Pricing Calculator is available in Excel and PDF formats.  To download these documents, go to </t>
    </r>
    <r>
      <rPr>
        <sz val="10"/>
        <rFont val="Arial"/>
        <family val="2"/>
      </rPr>
      <t>www.scdhhs.gov.</t>
    </r>
  </si>
  <si>
    <t>SC Medicaid DRG Pricing Calculator--Hospital-Specific Data</t>
  </si>
  <si>
    <t>2, Rates are effective with dates of discharge starting 10/1/15.</t>
  </si>
  <si>
    <t>9/3/15 SC15006</t>
  </si>
  <si>
    <t>9/3/2015--SC15006</t>
  </si>
  <si>
    <t>9/3/2015  SC15006</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</si>
</sst>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
    <numFmt numFmtId="167" formatCode="_(* #,##0.0000_);_(* \(#,##0.0000\);_(* &quot;-&quot;??_);_(@_)"/>
    <numFmt numFmtId="168" formatCode="_(* #,##0.0_);_(* \(#,##0.0\);_(* &quot;-&quot;??_);_(@_)"/>
    <numFmt numFmtId="169" formatCode="0.0_);[Red]\(0.0\)"/>
    <numFmt numFmtId="170" formatCode="#,##0.0000_);\(#,##0.0000\)"/>
    <numFmt numFmtId="171" formatCode="0.0%"/>
    <numFmt numFmtId="172" formatCode="&quot;$&quot;#,##0"/>
    <numFmt numFmtId="173" formatCode="#,##0.0000"/>
    <numFmt numFmtId="174" formatCode="[$-409]mmmm\ d\,\ yyyy;@"/>
    <numFmt numFmtId="175" formatCode="0.0000"/>
  </numFmts>
  <fonts count="34" x14ac:knownFonts="1">
    <font>
      <sz val="10"/>
      <name val="Arial"/>
    </font>
    <font>
      <sz val="10"/>
      <color theme="1"/>
      <name val="Arial"/>
      <family val="2"/>
    </font>
    <font>
      <sz val="10"/>
      <color theme="1"/>
      <name val="Arial"/>
      <family val="2"/>
    </font>
    <font>
      <sz val="10"/>
      <color theme="1"/>
      <name val="Arial"/>
      <family val="2"/>
    </font>
    <font>
      <sz val="10"/>
      <name val="Arial"/>
      <family val="2"/>
    </font>
    <font>
      <sz val="10"/>
      <color indexed="8"/>
      <name val="Arial"/>
      <family val="2"/>
    </font>
    <font>
      <sz val="8"/>
      <name val="Arial"/>
      <family val="2"/>
    </font>
    <font>
      <sz val="10"/>
      <name val="Arial"/>
      <family val="2"/>
    </font>
    <font>
      <b/>
      <sz val="10"/>
      <color indexed="9"/>
      <name val="Arial"/>
      <family val="2"/>
    </font>
    <font>
      <sz val="10"/>
      <color indexed="9"/>
      <name val="Arial"/>
      <family val="2"/>
    </font>
    <font>
      <b/>
      <sz val="14"/>
      <color indexed="9"/>
      <name val="Arial"/>
      <family val="2"/>
    </font>
    <font>
      <sz val="10"/>
      <color indexed="8"/>
      <name val="Arial"/>
      <family val="2"/>
    </font>
    <font>
      <sz val="10"/>
      <name val="Arial"/>
      <family val="2"/>
    </font>
    <font>
      <sz val="11"/>
      <color indexed="8"/>
      <name val="Arial Narrow"/>
      <family val="2"/>
    </font>
    <font>
      <sz val="9"/>
      <name val="Arial"/>
      <family val="2"/>
    </font>
    <font>
      <b/>
      <sz val="10"/>
      <name val="Arial"/>
      <family val="2"/>
    </font>
    <font>
      <b/>
      <sz val="10"/>
      <color indexed="8"/>
      <name val="Arial"/>
      <family val="2"/>
    </font>
    <font>
      <vertAlign val="superscript"/>
      <sz val="10"/>
      <color indexed="8"/>
      <name val="Arial"/>
      <family val="2"/>
    </font>
    <font>
      <sz val="11"/>
      <color theme="1"/>
      <name val="Arial"/>
      <family val="2"/>
    </font>
    <font>
      <sz val="11"/>
      <color theme="1"/>
      <name val="Arial Narrow"/>
      <family val="2"/>
    </font>
    <font>
      <sz val="10"/>
      <color theme="1"/>
      <name val="Arial"/>
      <family val="2"/>
    </font>
    <font>
      <b/>
      <sz val="9"/>
      <color theme="0"/>
      <name val="Arial"/>
      <family val="2"/>
    </font>
    <font>
      <sz val="10"/>
      <color rgb="FFFF0000"/>
      <name val="Arial"/>
      <family val="2"/>
    </font>
    <font>
      <sz val="10"/>
      <color theme="0"/>
      <name val="Arial"/>
      <family val="2"/>
    </font>
    <font>
      <b/>
      <sz val="10"/>
      <color theme="0"/>
      <name val="Arial"/>
      <family val="2"/>
    </font>
    <font>
      <b/>
      <sz val="10"/>
      <color theme="1"/>
      <name val="Arial"/>
      <family val="2"/>
    </font>
    <font>
      <sz val="20"/>
      <color theme="1"/>
      <name val="Arial"/>
      <family val="2"/>
    </font>
    <font>
      <i/>
      <sz val="10"/>
      <name val="Arial"/>
      <family val="2"/>
    </font>
    <font>
      <i/>
      <vertAlign val="superscript"/>
      <sz val="10"/>
      <name val="Arial"/>
      <family val="2"/>
    </font>
    <font>
      <sz val="11"/>
      <color theme="1"/>
      <name val="Calibri"/>
      <family val="2"/>
      <scheme val="minor"/>
    </font>
    <font>
      <sz val="20"/>
      <color theme="0"/>
      <name val="Arial"/>
      <family val="2"/>
    </font>
    <font>
      <b/>
      <sz val="16"/>
      <color theme="0"/>
      <name val="Arial"/>
      <family val="2"/>
    </font>
    <font>
      <sz val="16"/>
      <name val="Arial"/>
      <family val="2"/>
    </font>
    <font>
      <b/>
      <sz val="16"/>
      <color indexed="9"/>
      <name val="Arial"/>
      <family val="2"/>
    </font>
  </fonts>
  <fills count="12">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0"/>
        <bgColor indexed="64"/>
      </patternFill>
    </fill>
    <fill>
      <patternFill patternType="solid">
        <fgColor rgb="FF7053AA"/>
        <bgColor indexed="64"/>
      </patternFill>
    </fill>
    <fill>
      <patternFill patternType="solid">
        <fgColor rgb="FFFFFF00"/>
        <bgColor indexed="64"/>
      </patternFill>
    </fill>
    <fill>
      <patternFill patternType="solid">
        <fgColor rgb="FFD4CBE5"/>
        <bgColor indexed="64"/>
      </patternFill>
    </fill>
    <fill>
      <patternFill patternType="solid">
        <fgColor rgb="FFA998CC"/>
        <bgColor indexed="64"/>
      </patternFill>
    </fill>
    <fill>
      <patternFill patternType="solid">
        <fgColor theme="0" tint="-4.9989318521683403E-2"/>
        <bgColor indexed="64"/>
      </patternFill>
    </fill>
    <fill>
      <patternFill patternType="solid">
        <fgColor rgb="FF7053AA"/>
        <bgColor indexed="0"/>
      </patternFill>
    </fill>
    <fill>
      <patternFill patternType="solid">
        <fgColor rgb="FF7030A0"/>
        <bgColor indexed="64"/>
      </patternFill>
    </fill>
  </fills>
  <borders count="40">
    <border>
      <left/>
      <right/>
      <top/>
      <bottom/>
      <diagonal/>
    </border>
    <border>
      <left/>
      <right style="thin">
        <color indexed="64"/>
      </right>
      <top/>
      <bottom/>
      <diagonal/>
    </border>
    <border>
      <left style="thin">
        <color rgb="FFA998CC"/>
      </left>
      <right style="thin">
        <color rgb="FFA998CC"/>
      </right>
      <top style="thin">
        <color rgb="FFA998CC"/>
      </top>
      <bottom/>
      <diagonal/>
    </border>
    <border>
      <left style="thin">
        <color rgb="FFA998CC"/>
      </left>
      <right style="thin">
        <color rgb="FFA998CC"/>
      </right>
      <top/>
      <bottom/>
      <diagonal/>
    </border>
    <border>
      <left style="thin">
        <color rgb="FFA998CC"/>
      </left>
      <right style="thin">
        <color rgb="FFA998CC"/>
      </right>
      <top/>
      <bottom style="thin">
        <color rgb="FFA998CC"/>
      </bottom>
      <diagonal/>
    </border>
    <border>
      <left style="thin">
        <color rgb="FFA998CC"/>
      </left>
      <right/>
      <top style="thin">
        <color rgb="FFA998CC"/>
      </top>
      <bottom/>
      <diagonal/>
    </border>
    <border>
      <left/>
      <right/>
      <top style="thin">
        <color rgb="FFA998CC"/>
      </top>
      <bottom/>
      <diagonal/>
    </border>
    <border>
      <left/>
      <right style="thin">
        <color rgb="FFA998CC"/>
      </right>
      <top style="thin">
        <color rgb="FFA998CC"/>
      </top>
      <bottom/>
      <diagonal/>
    </border>
    <border>
      <left style="thin">
        <color rgb="FFA998CC"/>
      </left>
      <right/>
      <top/>
      <bottom/>
      <diagonal/>
    </border>
    <border>
      <left/>
      <right style="thin">
        <color rgb="FFA998CC"/>
      </right>
      <top/>
      <bottom/>
      <diagonal/>
    </border>
    <border>
      <left style="thin">
        <color rgb="FFA998CC"/>
      </left>
      <right/>
      <top/>
      <bottom style="thin">
        <color rgb="FFA998CC"/>
      </bottom>
      <diagonal/>
    </border>
    <border>
      <left/>
      <right/>
      <top/>
      <bottom style="thin">
        <color rgb="FFA998CC"/>
      </bottom>
      <diagonal/>
    </border>
    <border>
      <left/>
      <right style="thin">
        <color rgb="FFA998CC"/>
      </right>
      <top/>
      <bottom style="thin">
        <color rgb="FFA998CC"/>
      </bottom>
      <diagonal/>
    </border>
    <border>
      <left style="thin">
        <color rgb="FFA998CC"/>
      </left>
      <right/>
      <top style="thin">
        <color rgb="FFA998CC"/>
      </top>
      <bottom style="thin">
        <color rgb="FFA998CC"/>
      </bottom>
      <diagonal/>
    </border>
    <border>
      <left/>
      <right/>
      <top style="thin">
        <color rgb="FFA998CC"/>
      </top>
      <bottom style="thin">
        <color rgb="FFA998CC"/>
      </bottom>
      <diagonal/>
    </border>
    <border>
      <left/>
      <right style="thin">
        <color rgb="FFA998CC"/>
      </right>
      <top style="thin">
        <color rgb="FFA998CC"/>
      </top>
      <bottom style="thin">
        <color rgb="FFA998CC"/>
      </bottom>
      <diagonal/>
    </border>
    <border>
      <left style="thin">
        <color rgb="FFA998CC"/>
      </left>
      <right style="thin">
        <color rgb="FFA998CC"/>
      </right>
      <top style="thin">
        <color rgb="FFA998CC"/>
      </top>
      <bottom style="thin">
        <color rgb="FFA998CC"/>
      </bottom>
      <diagonal/>
    </border>
    <border>
      <left style="thin">
        <color theme="0"/>
      </left>
      <right style="thin">
        <color theme="0"/>
      </right>
      <top style="thin">
        <color theme="0"/>
      </top>
      <bottom style="thin">
        <color theme="0"/>
      </bottom>
      <diagonal/>
    </border>
    <border>
      <left style="thin">
        <color rgb="FF7053AA"/>
      </left>
      <right/>
      <top/>
      <bottom/>
      <diagonal/>
    </border>
    <border>
      <left/>
      <right style="thin">
        <color rgb="FF7053AA"/>
      </right>
      <top/>
      <bottom/>
      <diagonal/>
    </border>
    <border>
      <left style="thin">
        <color rgb="FF7053AA"/>
      </left>
      <right/>
      <top/>
      <bottom style="thin">
        <color rgb="FF7053AA"/>
      </bottom>
      <diagonal/>
    </border>
    <border>
      <left/>
      <right/>
      <top/>
      <bottom style="thin">
        <color rgb="FF7053AA"/>
      </bottom>
      <diagonal/>
    </border>
    <border>
      <left/>
      <right style="thin">
        <color rgb="FF7053AA"/>
      </right>
      <top/>
      <bottom style="thin">
        <color rgb="FF7053AA"/>
      </bottom>
      <diagonal/>
    </border>
    <border>
      <left style="thin">
        <color rgb="FF7053AA"/>
      </left>
      <right style="thin">
        <color theme="0"/>
      </right>
      <top style="thin">
        <color theme="0"/>
      </top>
      <bottom style="thin">
        <color theme="0"/>
      </bottom>
      <diagonal/>
    </border>
    <border>
      <left style="thin">
        <color theme="0"/>
      </left>
      <right style="thin">
        <color rgb="FF7053AA"/>
      </right>
      <top style="thin">
        <color theme="0"/>
      </top>
      <bottom style="thin">
        <color theme="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diagonal/>
    </border>
    <border>
      <left/>
      <right style="thin">
        <color rgb="FF7030A0"/>
      </right>
      <top/>
      <bottom/>
      <diagonal/>
    </border>
    <border>
      <left style="thin">
        <color rgb="FF7030A0"/>
      </left>
      <right/>
      <top/>
      <bottom style="thin">
        <color theme="0"/>
      </bottom>
      <diagonal/>
    </border>
    <border>
      <left/>
      <right/>
      <top/>
      <bottom style="thin">
        <color theme="0"/>
      </bottom>
      <diagonal/>
    </border>
    <border>
      <left/>
      <right/>
      <top style="thin">
        <color theme="0"/>
      </top>
      <bottom style="thin">
        <color theme="0"/>
      </bottom>
      <diagonal/>
    </border>
    <border>
      <left style="thin">
        <color rgb="FF7030A0"/>
      </left>
      <right/>
      <top/>
      <bottom style="thin">
        <color rgb="FF7030A0"/>
      </bottom>
      <diagonal/>
    </border>
    <border>
      <left/>
      <right/>
      <top/>
      <bottom style="thin">
        <color rgb="FF7030A0"/>
      </bottom>
      <diagonal/>
    </border>
    <border>
      <left/>
      <right style="thin">
        <color rgb="FF7030A0"/>
      </right>
      <top/>
      <bottom style="thin">
        <color rgb="FF7030A0"/>
      </bottom>
      <diagonal/>
    </border>
    <border>
      <left style="thin">
        <color rgb="FF7030A0"/>
      </left>
      <right/>
      <top style="thin">
        <color rgb="FF7030A0"/>
      </top>
      <bottom style="thin">
        <color theme="0"/>
      </bottom>
      <diagonal/>
    </border>
    <border>
      <left/>
      <right/>
      <top style="thin">
        <color rgb="FF7030A0"/>
      </top>
      <bottom style="thin">
        <color theme="0"/>
      </bottom>
      <diagonal/>
    </border>
    <border>
      <left/>
      <right style="thin">
        <color rgb="FF7030A0"/>
      </right>
      <top style="thin">
        <color rgb="FF7030A0"/>
      </top>
      <bottom style="thin">
        <color theme="0"/>
      </bottom>
      <diagonal/>
    </border>
    <border>
      <left/>
      <right style="thin">
        <color rgb="FF7053AA"/>
      </right>
      <top/>
      <bottom style="thin">
        <color theme="0"/>
      </bottom>
      <diagonal/>
    </border>
  </borders>
  <cellStyleXfs count="27">
    <xf numFmtId="0" fontId="0" fillId="0" borderId="0"/>
    <xf numFmtId="43" fontId="4" fillId="0" borderId="0" applyFont="0" applyFill="0" applyBorder="0" applyAlignment="0" applyProtection="0"/>
    <xf numFmtId="43" fontId="12" fillId="0" borderId="0" applyFont="0" applyFill="0" applyBorder="0" applyAlignment="0" applyProtection="0"/>
    <xf numFmtId="43" fontId="7" fillId="0" borderId="0" applyFont="0" applyFill="0" applyBorder="0" applyAlignment="0" applyProtection="0"/>
    <xf numFmtId="43" fontId="18"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44" fontId="7" fillId="0" borderId="0" applyFont="0" applyFill="0" applyBorder="0" applyAlignment="0" applyProtection="0"/>
    <xf numFmtId="44" fontId="18" fillId="0" borderId="0" applyFont="0" applyFill="0" applyBorder="0" applyAlignment="0" applyProtection="0"/>
    <xf numFmtId="44" fontId="13" fillId="0" borderId="0" applyFont="0" applyFill="0" applyBorder="0" applyAlignment="0" applyProtection="0"/>
    <xf numFmtId="44" fontId="19" fillId="0" borderId="0" applyFont="0" applyFill="0" applyBorder="0" applyAlignment="0" applyProtection="0"/>
    <xf numFmtId="44" fontId="4" fillId="0" borderId="0" applyFont="0" applyFill="0" applyBorder="0" applyAlignment="0" applyProtection="0"/>
    <xf numFmtId="0" fontId="18" fillId="0" borderId="0"/>
    <xf numFmtId="0" fontId="7" fillId="0" borderId="0"/>
    <xf numFmtId="0" fontId="19" fillId="0" borderId="0"/>
    <xf numFmtId="0" fontId="4" fillId="0" borderId="0"/>
    <xf numFmtId="0" fontId="5" fillId="0" borderId="0"/>
    <xf numFmtId="9" fontId="4" fillId="0" borderId="0" applyFont="0" applyFill="0" applyBorder="0" applyAlignment="0" applyProtection="0"/>
    <xf numFmtId="9" fontId="12"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0" fontId="4" fillId="0" borderId="0"/>
    <xf numFmtId="0" fontId="2" fillId="0" borderId="0"/>
    <xf numFmtId="0" fontId="29" fillId="0" borderId="0"/>
  </cellStyleXfs>
  <cellXfs count="303">
    <xf numFmtId="0" fontId="0" fillId="0" borderId="0" xfId="0"/>
    <xf numFmtId="0" fontId="0" fillId="0" borderId="0" xfId="0" applyAlignment="1">
      <alignment horizontal="center"/>
    </xf>
    <xf numFmtId="0" fontId="7" fillId="0" borderId="0" xfId="0" applyFont="1" applyFill="1"/>
    <xf numFmtId="0" fontId="20" fillId="0" borderId="0" xfId="0" applyFont="1" applyFill="1"/>
    <xf numFmtId="0" fontId="4" fillId="0" borderId="0" xfId="0" applyFont="1" applyFill="1"/>
    <xf numFmtId="7" fontId="7" fillId="4" borderId="0" xfId="0" applyNumberFormat="1" applyFont="1" applyFill="1" applyBorder="1" applyAlignment="1">
      <alignment horizontal="center" vertical="center"/>
    </xf>
    <xf numFmtId="165" fontId="9" fillId="4" borderId="0" xfId="1" applyNumberFormat="1" applyFont="1" applyFill="1" applyBorder="1" applyAlignment="1">
      <alignment horizontal="left" vertical="center"/>
    </xf>
    <xf numFmtId="0" fontId="20" fillId="4" borderId="0" xfId="0" applyFont="1" applyFill="1" applyBorder="1" applyAlignment="1">
      <alignment horizontal="center" vertical="center"/>
    </xf>
    <xf numFmtId="165" fontId="20" fillId="4" borderId="0" xfId="1" applyNumberFormat="1" applyFont="1" applyFill="1" applyBorder="1" applyAlignment="1">
      <alignment horizontal="left" vertical="center"/>
    </xf>
    <xf numFmtId="172" fontId="0" fillId="0" borderId="0" xfId="0" applyNumberFormat="1"/>
    <xf numFmtId="0" fontId="21" fillId="5" borderId="0" xfId="0" applyFont="1" applyFill="1" applyBorder="1" applyAlignment="1"/>
    <xf numFmtId="0" fontId="14" fillId="0" borderId="0" xfId="13" applyFont="1" applyBorder="1"/>
    <xf numFmtId="0" fontId="14" fillId="0" borderId="0" xfId="13" applyFont="1" applyFill="1" applyBorder="1"/>
    <xf numFmtId="0" fontId="21" fillId="5" borderId="1" xfId="0" applyFont="1" applyFill="1" applyBorder="1" applyAlignment="1"/>
    <xf numFmtId="173" fontId="0" fillId="0" borderId="0" xfId="0" applyNumberFormat="1"/>
    <xf numFmtId="7" fontId="20" fillId="4" borderId="0" xfId="0" applyNumberFormat="1" applyFont="1" applyFill="1" applyBorder="1" applyAlignment="1">
      <alignment horizontal="center" vertical="center"/>
    </xf>
    <xf numFmtId="0" fontId="22" fillId="6" borderId="0" xfId="0" applyFont="1" applyFill="1"/>
    <xf numFmtId="0" fontId="0" fillId="0" borderId="0" xfId="0" applyBorder="1"/>
    <xf numFmtId="0" fontId="0" fillId="0" borderId="0" xfId="0" applyBorder="1" applyAlignment="1">
      <alignment horizontal="center"/>
    </xf>
    <xf numFmtId="165" fontId="20" fillId="0" borderId="0" xfId="1" applyNumberFormat="1" applyFont="1" applyBorder="1" applyAlignment="1">
      <alignment horizontal="left" vertical="center"/>
    </xf>
    <xf numFmtId="9" fontId="20" fillId="4" borderId="0" xfId="17" applyFont="1" applyFill="1" applyBorder="1" applyAlignment="1">
      <alignment horizontal="center" vertical="center"/>
    </xf>
    <xf numFmtId="0" fontId="4" fillId="0" borderId="0" xfId="0" applyFont="1" applyBorder="1"/>
    <xf numFmtId="0" fontId="5" fillId="0" borderId="0" xfId="16" applyFont="1" applyFill="1" applyBorder="1" applyAlignment="1">
      <alignment vertical="top"/>
    </xf>
    <xf numFmtId="43" fontId="5" fillId="0" borderId="0" xfId="1" applyFont="1" applyFill="1" applyBorder="1" applyAlignment="1">
      <alignment horizontal="right" vertical="top"/>
    </xf>
    <xf numFmtId="164" fontId="5" fillId="0" borderId="0" xfId="5" applyNumberFormat="1" applyFont="1" applyFill="1" applyBorder="1" applyAlignment="1">
      <alignment horizontal="right" vertical="top"/>
    </xf>
    <xf numFmtId="165" fontId="4" fillId="0" borderId="0" xfId="1" applyNumberFormat="1" applyFont="1" applyBorder="1"/>
    <xf numFmtId="168" fontId="4" fillId="0" borderId="0" xfId="1" applyNumberFormat="1" applyFont="1" applyBorder="1" applyAlignment="1">
      <alignment vertical="top"/>
    </xf>
    <xf numFmtId="0" fontId="5" fillId="0" borderId="0" xfId="0" applyFont="1" applyFill="1" applyBorder="1"/>
    <xf numFmtId="0" fontId="4" fillId="0" borderId="0" xfId="0" applyFont="1" applyFill="1" applyBorder="1"/>
    <xf numFmtId="0" fontId="4" fillId="4" borderId="0" xfId="0" applyFont="1" applyFill="1" applyBorder="1"/>
    <xf numFmtId="166" fontId="4" fillId="0" borderId="0" xfId="5" applyNumberFormat="1" applyFont="1" applyBorder="1"/>
    <xf numFmtId="172" fontId="5" fillId="0" borderId="0" xfId="5" applyNumberFormat="1" applyFont="1" applyFill="1" applyBorder="1" applyAlignment="1">
      <alignment horizontal="right" vertical="top"/>
    </xf>
    <xf numFmtId="166" fontId="4" fillId="4" borderId="0" xfId="5" applyNumberFormat="1" applyFont="1" applyFill="1" applyBorder="1"/>
    <xf numFmtId="0" fontId="0" fillId="4" borderId="0" xfId="0" applyFill="1"/>
    <xf numFmtId="0" fontId="4" fillId="4" borderId="0" xfId="0" applyFont="1" applyFill="1"/>
    <xf numFmtId="0" fontId="25" fillId="4" borderId="0" xfId="0" applyFont="1" applyFill="1" applyBorder="1" applyAlignment="1">
      <alignment horizontal="left" vertical="center"/>
    </xf>
    <xf numFmtId="0" fontId="23" fillId="4" borderId="0" xfId="0" applyFont="1" applyFill="1" applyAlignment="1">
      <alignment horizontal="center"/>
    </xf>
    <xf numFmtId="0" fontId="7" fillId="4" borderId="0" xfId="0" applyFont="1" applyFill="1"/>
    <xf numFmtId="0" fontId="7" fillId="4" borderId="0" xfId="0" applyFont="1" applyFill="1" applyAlignment="1">
      <alignment horizontal="center"/>
    </xf>
    <xf numFmtId="14" fontId="0" fillId="4" borderId="0" xfId="0" applyNumberFormat="1" applyFill="1"/>
    <xf numFmtId="0" fontId="20" fillId="4" borderId="0" xfId="0" applyFont="1" applyFill="1"/>
    <xf numFmtId="0" fontId="4" fillId="4" borderId="0" xfId="0" applyFont="1" applyFill="1" applyBorder="1" applyAlignment="1">
      <alignment horizontal="center" vertical="center" wrapText="1"/>
    </xf>
    <xf numFmtId="170" fontId="20" fillId="4" borderId="0" xfId="5" applyNumberFormat="1" applyFont="1" applyFill="1" applyBorder="1" applyAlignment="1">
      <alignment horizontal="center" vertical="center"/>
    </xf>
    <xf numFmtId="5" fontId="20" fillId="4" borderId="0" xfId="0" applyNumberFormat="1" applyFont="1" applyFill="1" applyBorder="1" applyAlignment="1">
      <alignment horizontal="center" vertical="center"/>
    </xf>
    <xf numFmtId="44" fontId="20" fillId="4" borderId="0" xfId="0" applyNumberFormat="1" applyFont="1" applyFill="1" applyBorder="1" applyAlignment="1">
      <alignment horizontal="center" vertical="center"/>
    </xf>
    <xf numFmtId="0" fontId="24" fillId="5" borderId="2" xfId="0" applyFont="1" applyFill="1" applyBorder="1" applyAlignment="1">
      <alignment horizontal="center" vertical="center"/>
    </xf>
    <xf numFmtId="172" fontId="24" fillId="5" borderId="3" xfId="0" applyNumberFormat="1" applyFont="1" applyFill="1" applyBorder="1" applyAlignment="1">
      <alignment horizontal="center"/>
    </xf>
    <xf numFmtId="0" fontId="24" fillId="5" borderId="3" xfId="0" applyFont="1" applyFill="1" applyBorder="1" applyAlignment="1">
      <alignment horizontal="center" vertical="center"/>
    </xf>
    <xf numFmtId="1" fontId="24" fillId="5" borderId="3" xfId="0" applyNumberFormat="1" applyFont="1" applyFill="1" applyBorder="1" applyAlignment="1">
      <alignment horizontal="center" vertical="center"/>
    </xf>
    <xf numFmtId="44" fontId="24" fillId="5" borderId="3" xfId="5" applyFont="1" applyFill="1" applyBorder="1" applyAlignment="1">
      <alignment horizontal="center" vertical="center"/>
    </xf>
    <xf numFmtId="44" fontId="24" fillId="5" borderId="4" xfId="5" applyFont="1" applyFill="1" applyBorder="1" applyAlignment="1">
      <alignment horizontal="center" vertical="center"/>
    </xf>
    <xf numFmtId="172" fontId="20" fillId="4" borderId="0" xfId="0" applyNumberFormat="1" applyFont="1" applyFill="1" applyBorder="1" applyAlignment="1">
      <alignment horizontal="center" vertical="center"/>
    </xf>
    <xf numFmtId="5" fontId="24" fillId="5" borderId="3" xfId="5" applyNumberFormat="1" applyFont="1" applyFill="1" applyBorder="1" applyAlignment="1">
      <alignment horizontal="center" vertical="center"/>
    </xf>
    <xf numFmtId="39" fontId="20" fillId="4" borderId="0" xfId="0" applyNumberFormat="1" applyFont="1" applyFill="1" applyBorder="1" applyAlignment="1">
      <alignment horizontal="center" vertical="center"/>
    </xf>
    <xf numFmtId="0" fontId="8" fillId="5" borderId="5" xfId="0" applyFont="1" applyFill="1" applyBorder="1" applyAlignment="1">
      <alignment horizontal="left" vertical="center"/>
    </xf>
    <xf numFmtId="165" fontId="9" fillId="5" borderId="6" xfId="1" applyNumberFormat="1" applyFont="1" applyFill="1" applyBorder="1" applyAlignment="1">
      <alignment horizontal="left" vertical="center"/>
    </xf>
    <xf numFmtId="0" fontId="8" fillId="5" borderId="7" xfId="0" applyFont="1" applyFill="1" applyBorder="1" applyAlignment="1">
      <alignment horizontal="left" vertical="center"/>
    </xf>
    <xf numFmtId="0" fontId="20" fillId="4" borderId="8" xfId="0" applyFont="1" applyFill="1" applyBorder="1" applyAlignment="1">
      <alignment horizontal="left" vertical="center"/>
    </xf>
    <xf numFmtId="0" fontId="20" fillId="4" borderId="9" xfId="0" applyFont="1" applyFill="1" applyBorder="1" applyAlignment="1">
      <alignment horizontal="left" vertical="center"/>
    </xf>
    <xf numFmtId="0" fontId="4" fillId="0" borderId="8" xfId="0" applyFont="1" applyBorder="1" applyAlignment="1">
      <alignment horizontal="left"/>
    </xf>
    <xf numFmtId="0" fontId="4" fillId="0" borderId="9" xfId="0" applyFont="1" applyBorder="1" applyAlignment="1">
      <alignment horizontal="left"/>
    </xf>
    <xf numFmtId="0" fontId="20" fillId="4" borderId="10" xfId="0" applyFont="1" applyFill="1" applyBorder="1" applyAlignment="1">
      <alignment horizontal="left" vertical="center"/>
    </xf>
    <xf numFmtId="165" fontId="20" fillId="0" borderId="11" xfId="1" applyNumberFormat="1" applyFont="1" applyBorder="1" applyAlignment="1">
      <alignment horizontal="left" vertical="center"/>
    </xf>
    <xf numFmtId="0" fontId="20" fillId="4" borderId="12" xfId="0" applyFont="1" applyFill="1" applyBorder="1" applyAlignment="1">
      <alignment horizontal="left" vertical="center"/>
    </xf>
    <xf numFmtId="1" fontId="4" fillId="9" borderId="5" xfId="0" applyNumberFormat="1" applyFont="1" applyFill="1" applyBorder="1" applyAlignment="1">
      <alignment horizontal="center" vertical="center"/>
    </xf>
    <xf numFmtId="0" fontId="7" fillId="9" borderId="6" xfId="0" applyFont="1" applyFill="1" applyBorder="1" applyAlignment="1">
      <alignment horizontal="center" vertical="center"/>
    </xf>
    <xf numFmtId="165" fontId="11" fillId="9" borderId="6" xfId="1" applyNumberFormat="1" applyFont="1" applyFill="1" applyBorder="1" applyAlignment="1">
      <alignment horizontal="center" vertical="center"/>
    </xf>
    <xf numFmtId="0" fontId="7" fillId="9" borderId="7" xfId="0" applyFont="1" applyFill="1" applyBorder="1" applyAlignment="1">
      <alignment horizontal="center" vertical="center"/>
    </xf>
    <xf numFmtId="1" fontId="4" fillId="9" borderId="8" xfId="0" applyNumberFormat="1" applyFont="1" applyFill="1" applyBorder="1" applyAlignment="1">
      <alignment horizontal="center" vertical="center"/>
    </xf>
    <xf numFmtId="1" fontId="4" fillId="9" borderId="10" xfId="0" applyNumberFormat="1" applyFont="1" applyFill="1" applyBorder="1" applyAlignment="1">
      <alignment horizontal="center" vertical="center"/>
    </xf>
    <xf numFmtId="0" fontId="20" fillId="4" borderId="5" xfId="0" applyFont="1" applyFill="1" applyBorder="1" applyAlignment="1">
      <alignment horizontal="left" vertical="center"/>
    </xf>
    <xf numFmtId="165" fontId="20" fillId="4" borderId="6" xfId="1" applyNumberFormat="1" applyFont="1" applyFill="1" applyBorder="1" applyAlignment="1">
      <alignment horizontal="left" vertical="center"/>
    </xf>
    <xf numFmtId="0" fontId="20" fillId="4"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10" xfId="0" applyFont="1" applyFill="1" applyBorder="1" applyAlignment="1">
      <alignment horizontal="left" vertical="center"/>
    </xf>
    <xf numFmtId="0" fontId="4" fillId="4" borderId="11" xfId="0" applyFont="1" applyFill="1" applyBorder="1" applyAlignment="1">
      <alignment horizontal="center" vertical="center" wrapText="1"/>
    </xf>
    <xf numFmtId="165" fontId="20" fillId="4" borderId="11" xfId="1" applyNumberFormat="1" applyFont="1" applyFill="1" applyBorder="1" applyAlignment="1">
      <alignment horizontal="left" vertical="center"/>
    </xf>
    <xf numFmtId="1" fontId="4" fillId="9" borderId="2" xfId="0" applyNumberFormat="1" applyFont="1" applyFill="1" applyBorder="1" applyAlignment="1">
      <alignment horizontal="center" vertical="center"/>
    </xf>
    <xf numFmtId="1" fontId="4" fillId="9" borderId="3" xfId="0" applyNumberFormat="1" applyFont="1" applyFill="1" applyBorder="1" applyAlignment="1">
      <alignment horizontal="center" vertical="center"/>
    </xf>
    <xf numFmtId="1" fontId="4" fillId="9" borderId="4" xfId="0" applyNumberFormat="1" applyFont="1" applyFill="1" applyBorder="1" applyAlignment="1">
      <alignment horizontal="center" vertical="center"/>
    </xf>
    <xf numFmtId="172" fontId="20" fillId="4" borderId="11" xfId="5" applyNumberFormat="1" applyFont="1" applyFill="1" applyBorder="1" applyAlignment="1">
      <alignment horizontal="center" vertical="center"/>
    </xf>
    <xf numFmtId="5" fontId="20" fillId="4" borderId="11" xfId="0" applyNumberFormat="1" applyFont="1" applyFill="1" applyBorder="1" applyAlignment="1">
      <alignment horizontal="center" vertical="center"/>
    </xf>
    <xf numFmtId="0" fontId="0" fillId="4" borderId="6" xfId="0" applyFill="1" applyBorder="1" applyAlignment="1">
      <alignment horizontal="center"/>
    </xf>
    <xf numFmtId="0" fontId="0" fillId="4" borderId="0" xfId="0" applyFill="1" applyBorder="1" applyAlignment="1">
      <alignment horizontal="center"/>
    </xf>
    <xf numFmtId="5" fontId="20" fillId="4" borderId="6" xfId="0" applyNumberFormat="1" applyFont="1" applyFill="1" applyBorder="1" applyAlignment="1">
      <alignment horizontal="center" vertical="center"/>
    </xf>
    <xf numFmtId="0" fontId="20" fillId="4" borderId="13" xfId="0" applyFont="1" applyFill="1" applyBorder="1" applyAlignment="1">
      <alignment horizontal="left" vertical="center"/>
    </xf>
    <xf numFmtId="5" fontId="20" fillId="4" borderId="14" xfId="0" applyNumberFormat="1" applyFont="1" applyFill="1" applyBorder="1" applyAlignment="1">
      <alignment horizontal="center" vertical="center"/>
    </xf>
    <xf numFmtId="165" fontId="20" fillId="4" borderId="14" xfId="1" applyNumberFormat="1" applyFont="1" applyFill="1" applyBorder="1" applyAlignment="1">
      <alignment horizontal="left" vertical="center"/>
    </xf>
    <xf numFmtId="7" fontId="20" fillId="4" borderId="15" xfId="0" applyNumberFormat="1" applyFont="1" applyFill="1" applyBorder="1" applyAlignment="1">
      <alignment horizontal="left" vertical="center"/>
    </xf>
    <xf numFmtId="1" fontId="4" fillId="9" borderId="13" xfId="0" applyNumberFormat="1" applyFont="1" applyFill="1" applyBorder="1" applyAlignment="1">
      <alignment horizontal="center" vertical="center"/>
    </xf>
    <xf numFmtId="0" fontId="20" fillId="4" borderId="6" xfId="0" applyFont="1" applyFill="1" applyBorder="1" applyAlignment="1">
      <alignment horizontal="center" vertical="center"/>
    </xf>
    <xf numFmtId="172" fontId="20" fillId="4" borderId="11" xfId="0" applyNumberFormat="1" applyFont="1" applyFill="1" applyBorder="1" applyAlignment="1">
      <alignment horizontal="center" vertical="center"/>
    </xf>
    <xf numFmtId="0" fontId="7" fillId="4" borderId="5" xfId="0" applyFont="1" applyFill="1" applyBorder="1" applyAlignment="1">
      <alignment horizontal="left" vertical="center"/>
    </xf>
    <xf numFmtId="7" fontId="7" fillId="4" borderId="6" xfId="0" applyNumberFormat="1" applyFont="1" applyFill="1" applyBorder="1" applyAlignment="1">
      <alignment horizontal="center" vertical="center"/>
    </xf>
    <xf numFmtId="165" fontId="9" fillId="4" borderId="6" xfId="1" applyNumberFormat="1" applyFont="1" applyFill="1" applyBorder="1" applyAlignment="1">
      <alignment horizontal="left" vertical="center"/>
    </xf>
    <xf numFmtId="0" fontId="4" fillId="4" borderId="7" xfId="0" applyFont="1" applyFill="1" applyBorder="1" applyAlignment="1">
      <alignment horizontal="left" vertical="center"/>
    </xf>
    <xf numFmtId="0" fontId="7" fillId="4" borderId="8" xfId="0" applyFont="1" applyFill="1" applyBorder="1" applyAlignment="1">
      <alignment horizontal="left" vertical="center"/>
    </xf>
    <xf numFmtId="0" fontId="4" fillId="4" borderId="9" xfId="0" applyFont="1" applyFill="1" applyBorder="1" applyAlignment="1">
      <alignment horizontal="left" vertical="center"/>
    </xf>
    <xf numFmtId="0" fontId="7" fillId="4" borderId="10" xfId="0" applyFont="1" applyFill="1" applyBorder="1" applyAlignment="1">
      <alignment horizontal="left" vertical="center"/>
    </xf>
    <xf numFmtId="165" fontId="9" fillId="4" borderId="11" xfId="1" applyNumberFormat="1" applyFont="1" applyFill="1" applyBorder="1" applyAlignment="1">
      <alignment horizontal="left" vertical="center"/>
    </xf>
    <xf numFmtId="0" fontId="4" fillId="4" borderId="12" xfId="0" applyFont="1" applyFill="1" applyBorder="1" applyAlignment="1">
      <alignment horizontal="left" vertical="center"/>
    </xf>
    <xf numFmtId="5" fontId="24" fillId="8" borderId="11" xfId="0" applyNumberFormat="1" applyFont="1" applyFill="1" applyBorder="1" applyAlignment="1">
      <alignment horizontal="center" vertical="center"/>
    </xf>
    <xf numFmtId="2" fontId="20" fillId="4" borderId="12" xfId="0" applyNumberFormat="1" applyFont="1" applyFill="1" applyBorder="1" applyAlignment="1">
      <alignment horizontal="left" vertical="center" wrapText="1"/>
    </xf>
    <xf numFmtId="165" fontId="20" fillId="4" borderId="6" xfId="1" applyNumberFormat="1" applyFont="1" applyFill="1" applyBorder="1" applyAlignment="1">
      <alignment horizontal="left" vertical="top"/>
    </xf>
    <xf numFmtId="0" fontId="20" fillId="4" borderId="9" xfId="0" applyFont="1" applyFill="1" applyBorder="1" applyAlignment="1">
      <alignment horizontal="left" vertical="center" wrapText="1"/>
    </xf>
    <xf numFmtId="0" fontId="3" fillId="4" borderId="7" xfId="0" applyFont="1" applyFill="1" applyBorder="1" applyAlignment="1">
      <alignment horizontal="left" vertical="center"/>
    </xf>
    <xf numFmtId="0" fontId="3" fillId="4" borderId="9" xfId="0" applyFont="1" applyFill="1" applyBorder="1" applyAlignment="1">
      <alignment horizontal="left" vertical="center"/>
    </xf>
    <xf numFmtId="0" fontId="3" fillId="4" borderId="9" xfId="0" applyFont="1" applyFill="1" applyBorder="1" applyAlignment="1">
      <alignment horizontal="left" vertical="center" wrapText="1"/>
    </xf>
    <xf numFmtId="0" fontId="0" fillId="4" borderId="0" xfId="0" applyFill="1" applyBorder="1" applyAlignment="1">
      <alignment horizontal="center" vertical="center"/>
    </xf>
    <xf numFmtId="0" fontId="3" fillId="4" borderId="12" xfId="0" applyFont="1" applyFill="1" applyBorder="1" applyAlignment="1">
      <alignment horizontal="left" vertical="center"/>
    </xf>
    <xf numFmtId="0" fontId="3" fillId="4" borderId="12" xfId="0" applyFont="1" applyFill="1" applyBorder="1" applyAlignment="1">
      <alignment horizontal="left" vertical="center" wrapText="1"/>
    </xf>
    <xf numFmtId="1" fontId="4" fillId="9" borderId="16" xfId="0" applyNumberFormat="1" applyFont="1" applyFill="1" applyBorder="1" applyAlignment="1">
      <alignment horizontal="center" vertical="center"/>
    </xf>
    <xf numFmtId="0" fontId="0" fillId="3" borderId="0" xfId="0" applyFill="1" applyBorder="1"/>
    <xf numFmtId="0" fontId="3" fillId="4" borderId="10" xfId="0" applyFont="1" applyFill="1" applyBorder="1" applyAlignment="1">
      <alignment horizontal="left" vertical="center" wrapText="1"/>
    </xf>
    <xf numFmtId="0" fontId="3" fillId="4" borderId="8" xfId="0" applyFont="1" applyFill="1" applyBorder="1" applyAlignment="1">
      <alignment horizontal="left" vertical="center" wrapText="1"/>
    </xf>
    <xf numFmtId="0" fontId="8" fillId="5" borderId="6" xfId="0" applyFont="1" applyFill="1" applyBorder="1" applyAlignment="1">
      <alignment horizontal="center" vertical="center"/>
    </xf>
    <xf numFmtId="0" fontId="6" fillId="0" borderId="0" xfId="0" applyFont="1"/>
    <xf numFmtId="5" fontId="24" fillId="0" borderId="11" xfId="0" applyNumberFormat="1" applyFont="1" applyFill="1" applyBorder="1" applyAlignment="1">
      <alignment horizontal="center" vertical="center"/>
    </xf>
    <xf numFmtId="1" fontId="4" fillId="0" borderId="4" xfId="0" applyNumberFormat="1" applyFont="1" applyFill="1" applyBorder="1" applyAlignment="1">
      <alignment horizontal="left" vertical="center"/>
    </xf>
    <xf numFmtId="175" fontId="0" fillId="4" borderId="0" xfId="0" applyNumberFormat="1" applyFont="1" applyFill="1" applyBorder="1" applyAlignment="1">
      <alignment horizontal="center" vertical="center"/>
    </xf>
    <xf numFmtId="0" fontId="24" fillId="11" borderId="0" xfId="0" applyFont="1" applyFill="1" applyBorder="1" applyAlignment="1">
      <alignment wrapText="1"/>
    </xf>
    <xf numFmtId="0" fontId="0" fillId="0" borderId="5" xfId="0" applyBorder="1"/>
    <xf numFmtId="0" fontId="0" fillId="0" borderId="6" xfId="0" applyBorder="1"/>
    <xf numFmtId="0" fontId="0" fillId="0" borderId="6" xfId="0" applyBorder="1" applyAlignment="1">
      <alignment horizontal="center"/>
    </xf>
    <xf numFmtId="0" fontId="0" fillId="0" borderId="7" xfId="0" applyBorder="1"/>
    <xf numFmtId="0" fontId="0" fillId="0" borderId="8" xfId="0" applyBorder="1"/>
    <xf numFmtId="0" fontId="0" fillId="0" borderId="9" xfId="0" applyBorder="1"/>
    <xf numFmtId="169" fontId="26" fillId="0" borderId="0" xfId="0" applyNumberFormat="1" applyFont="1" applyFill="1" applyBorder="1" applyAlignment="1">
      <alignment horizontal="left" vertical="center"/>
    </xf>
    <xf numFmtId="43" fontId="4" fillId="0" borderId="0" xfId="1" applyFont="1" applyFill="1" applyBorder="1" applyAlignment="1">
      <alignment horizontal="left" vertical="top"/>
    </xf>
    <xf numFmtId="167" fontId="4" fillId="0" borderId="0" xfId="1" applyNumberFormat="1" applyFont="1" applyFill="1" applyBorder="1" applyAlignment="1">
      <alignment horizontal="left" vertical="top"/>
    </xf>
    <xf numFmtId="167" fontId="5" fillId="0" borderId="0" xfId="1" applyNumberFormat="1" applyFont="1" applyFill="1" applyBorder="1" applyAlignment="1">
      <alignment horizontal="left" vertical="top"/>
    </xf>
    <xf numFmtId="9" fontId="8" fillId="5" borderId="17" xfId="17" applyFont="1" applyFill="1" applyBorder="1" applyAlignment="1">
      <alignment horizontal="left" wrapText="1"/>
    </xf>
    <xf numFmtId="0" fontId="5" fillId="0" borderId="18" xfId="16" applyFont="1" applyFill="1" applyBorder="1" applyAlignment="1">
      <alignment vertical="top"/>
    </xf>
    <xf numFmtId="0" fontId="5" fillId="0" borderId="20" xfId="16" applyFont="1" applyFill="1" applyBorder="1" applyAlignment="1">
      <alignment vertical="top"/>
    </xf>
    <xf numFmtId="0" fontId="5" fillId="0" borderId="21" xfId="16" applyFont="1" applyFill="1" applyBorder="1" applyAlignment="1">
      <alignment vertical="top"/>
    </xf>
    <xf numFmtId="43" fontId="4" fillId="0" borderId="21" xfId="1" applyFont="1" applyFill="1" applyBorder="1" applyAlignment="1">
      <alignment horizontal="left" vertical="top"/>
    </xf>
    <xf numFmtId="43" fontId="5" fillId="0" borderId="21" xfId="1" applyFont="1" applyFill="1" applyBorder="1" applyAlignment="1">
      <alignment horizontal="right" vertical="top"/>
    </xf>
    <xf numFmtId="164" fontId="5" fillId="0" borderId="21" xfId="5" applyNumberFormat="1" applyFont="1" applyFill="1" applyBorder="1" applyAlignment="1">
      <alignment horizontal="right" vertical="top"/>
    </xf>
    <xf numFmtId="167" fontId="5" fillId="0" borderId="21" xfId="1" applyNumberFormat="1" applyFont="1" applyFill="1" applyBorder="1" applyAlignment="1">
      <alignment horizontal="left" vertical="top"/>
    </xf>
    <xf numFmtId="166" fontId="4" fillId="0" borderId="21" xfId="5" applyNumberFormat="1" applyFont="1" applyBorder="1"/>
    <xf numFmtId="0" fontId="4" fillId="0" borderId="21" xfId="0" applyFont="1" applyBorder="1"/>
    <xf numFmtId="0" fontId="15" fillId="0" borderId="21" xfId="0" applyFont="1" applyBorder="1"/>
    <xf numFmtId="2" fontId="15" fillId="0" borderId="21" xfId="0" applyNumberFormat="1" applyFont="1" applyBorder="1"/>
    <xf numFmtId="44" fontId="4" fillId="0" borderId="21" xfId="5" applyNumberFormat="1" applyFont="1" applyBorder="1"/>
    <xf numFmtId="165" fontId="15" fillId="0" borderId="21" xfId="1" applyNumberFormat="1" applyFont="1" applyBorder="1"/>
    <xf numFmtId="9" fontId="15" fillId="0" borderId="22" xfId="17" applyFont="1" applyBorder="1"/>
    <xf numFmtId="0" fontId="0" fillId="3" borderId="0" xfId="0" applyFill="1" applyBorder="1" applyAlignment="1">
      <alignment wrapText="1"/>
    </xf>
    <xf numFmtId="171" fontId="27" fillId="3" borderId="0" xfId="17" applyNumberFormat="1" applyFont="1" applyFill="1" applyBorder="1" applyAlignment="1">
      <alignment horizontal="left" wrapText="1"/>
    </xf>
    <xf numFmtId="7" fontId="0" fillId="4" borderId="0" xfId="5" applyNumberFormat="1" applyFont="1" applyFill="1" applyBorder="1" applyAlignment="1">
      <alignment horizontal="center" vertical="center"/>
    </xf>
    <xf numFmtId="0" fontId="4" fillId="4" borderId="0" xfId="0" applyFont="1" applyFill="1" applyBorder="1" applyAlignment="1">
      <alignment wrapText="1"/>
    </xf>
    <xf numFmtId="0" fontId="4" fillId="4" borderId="6" xfId="0" applyFont="1" applyFill="1" applyBorder="1" applyAlignment="1">
      <alignment horizontal="center" vertical="top" wrapText="1"/>
    </xf>
    <xf numFmtId="9" fontId="8" fillId="10" borderId="23" xfId="17" applyFont="1" applyFill="1" applyBorder="1" applyAlignment="1">
      <alignment horizontal="left" wrapText="1"/>
    </xf>
    <xf numFmtId="9" fontId="8" fillId="10" borderId="17" xfId="17" applyFont="1" applyFill="1" applyBorder="1" applyAlignment="1">
      <alignment horizontal="left" wrapText="1"/>
    </xf>
    <xf numFmtId="9" fontId="24" fillId="5" borderId="17" xfId="17" applyFont="1" applyFill="1" applyBorder="1" applyAlignment="1">
      <alignment horizontal="left" wrapText="1"/>
    </xf>
    <xf numFmtId="9" fontId="4" fillId="0" borderId="0" xfId="17" applyFont="1" applyBorder="1"/>
    <xf numFmtId="0" fontId="0" fillId="0" borderId="0" xfId="0" applyFont="1" applyFill="1" applyBorder="1"/>
    <xf numFmtId="0" fontId="0" fillId="0" borderId="0" xfId="0" applyFont="1" applyBorder="1"/>
    <xf numFmtId="43" fontId="0" fillId="0" borderId="0" xfId="1" applyFont="1" applyBorder="1"/>
    <xf numFmtId="0" fontId="1" fillId="0" borderId="0" xfId="0" applyFont="1" applyFill="1" applyBorder="1"/>
    <xf numFmtId="43" fontId="1" fillId="0" borderId="0" xfId="1" applyFont="1" applyFill="1" applyBorder="1"/>
    <xf numFmtId="0" fontId="0" fillId="0" borderId="0" xfId="0" applyFont="1" applyBorder="1" applyAlignment="1">
      <alignment horizontal="left"/>
    </xf>
    <xf numFmtId="0" fontId="0" fillId="0" borderId="0" xfId="0" applyFont="1" applyFill="1" applyBorder="1" applyAlignment="1">
      <alignment horizontal="left"/>
    </xf>
    <xf numFmtId="0" fontId="32" fillId="0" borderId="0" xfId="0" applyFont="1" applyBorder="1"/>
    <xf numFmtId="169" fontId="5" fillId="4" borderId="0" xfId="0" applyNumberFormat="1" applyFont="1" applyFill="1" applyBorder="1" applyAlignment="1">
      <alignment horizontal="left"/>
    </xf>
    <xf numFmtId="169" fontId="26" fillId="4" borderId="0" xfId="0" applyNumberFormat="1" applyFont="1" applyFill="1" applyBorder="1" applyAlignment="1">
      <alignment horizontal="left" vertical="center"/>
    </xf>
    <xf numFmtId="0" fontId="5" fillId="4" borderId="0" xfId="0" applyFont="1" applyFill="1" applyBorder="1"/>
    <xf numFmtId="165" fontId="4" fillId="4" borderId="0" xfId="1" applyNumberFormat="1" applyFont="1" applyFill="1" applyBorder="1"/>
    <xf numFmtId="169" fontId="5" fillId="0" borderId="0" xfId="0" applyNumberFormat="1" applyFont="1" applyFill="1" applyBorder="1" applyAlignment="1">
      <alignment wrapText="1"/>
    </xf>
    <xf numFmtId="169" fontId="0" fillId="4" borderId="0" xfId="0" applyNumberFormat="1" applyFont="1" applyFill="1" applyBorder="1" applyAlignment="1">
      <alignment horizontal="center"/>
    </xf>
    <xf numFmtId="0" fontId="0" fillId="4" borderId="0" xfId="0" applyFont="1" applyFill="1" applyBorder="1" applyAlignment="1">
      <alignment horizontal="center"/>
    </xf>
    <xf numFmtId="0" fontId="0" fillId="4" borderId="0" xfId="0" applyFont="1" applyFill="1" applyBorder="1"/>
    <xf numFmtId="2" fontId="0" fillId="4" borderId="0" xfId="0" applyNumberFormat="1" applyFont="1" applyFill="1" applyBorder="1"/>
    <xf numFmtId="2" fontId="0" fillId="4" borderId="0" xfId="1" applyNumberFormat="1" applyFont="1" applyFill="1" applyBorder="1"/>
    <xf numFmtId="10" fontId="0" fillId="4" borderId="0" xfId="17" applyNumberFormat="1" applyFont="1" applyFill="1" applyBorder="1"/>
    <xf numFmtId="0" fontId="1" fillId="4" borderId="0" xfId="0" applyFont="1" applyFill="1" applyBorder="1"/>
    <xf numFmtId="0" fontId="1" fillId="4" borderId="0" xfId="0" applyFont="1" applyFill="1" applyBorder="1" applyAlignment="1">
      <alignment horizontal="center"/>
    </xf>
    <xf numFmtId="2" fontId="1" fillId="4" borderId="0" xfId="0" applyNumberFormat="1" applyFont="1" applyFill="1" applyBorder="1"/>
    <xf numFmtId="2" fontId="1" fillId="4" borderId="0" xfId="1" applyNumberFormat="1" applyFont="1" applyFill="1" applyBorder="1"/>
    <xf numFmtId="10" fontId="1" fillId="4" borderId="0" xfId="17" applyNumberFormat="1" applyFont="1" applyFill="1" applyBorder="1"/>
    <xf numFmtId="169" fontId="5" fillId="4" borderId="0" xfId="0" applyNumberFormat="1" applyFont="1" applyFill="1" applyBorder="1" applyAlignment="1">
      <alignment horizontal="center"/>
    </xf>
    <xf numFmtId="2" fontId="5" fillId="4" borderId="0" xfId="0" applyNumberFormat="1" applyFont="1" applyFill="1" applyBorder="1" applyAlignment="1">
      <alignment horizontal="left"/>
    </xf>
    <xf numFmtId="2" fontId="0" fillId="4" borderId="0" xfId="1" applyNumberFormat="1" applyFont="1" applyFill="1" applyBorder="1" applyAlignment="1"/>
    <xf numFmtId="10" fontId="0" fillId="4" borderId="0" xfId="17" applyNumberFormat="1" applyFont="1" applyFill="1" applyBorder="1" applyAlignment="1"/>
    <xf numFmtId="169" fontId="5" fillId="4" borderId="0" xfId="0" applyNumberFormat="1" applyFont="1" applyFill="1" applyBorder="1" applyAlignment="1">
      <alignment horizontal="left" wrapText="1"/>
    </xf>
    <xf numFmtId="169" fontId="5" fillId="4" borderId="28" xfId="0" applyNumberFormat="1" applyFont="1" applyFill="1" applyBorder="1" applyAlignment="1">
      <alignment horizontal="left"/>
    </xf>
    <xf numFmtId="169" fontId="4" fillId="4" borderId="28" xfId="0" applyNumberFormat="1" applyFont="1" applyFill="1" applyBorder="1" applyAlignment="1">
      <alignment horizontal="left"/>
    </xf>
    <xf numFmtId="0" fontId="0" fillId="4" borderId="29" xfId="0" applyFont="1" applyFill="1" applyBorder="1"/>
    <xf numFmtId="0" fontId="1" fillId="4" borderId="28" xfId="0" applyFont="1" applyFill="1" applyBorder="1"/>
    <xf numFmtId="169" fontId="5" fillId="4" borderId="30" xfId="0" applyNumberFormat="1" applyFont="1" applyFill="1" applyBorder="1" applyAlignment="1">
      <alignment horizontal="left" wrapText="1"/>
    </xf>
    <xf numFmtId="169" fontId="5" fillId="4" borderId="31" xfId="0" applyNumberFormat="1" applyFont="1" applyFill="1" applyBorder="1" applyAlignment="1">
      <alignment horizontal="left" wrapText="1"/>
    </xf>
    <xf numFmtId="169" fontId="16" fillId="4" borderId="28" xfId="0" applyNumberFormat="1" applyFont="1" applyFill="1" applyBorder="1" applyAlignment="1"/>
    <xf numFmtId="169" fontId="16" fillId="4" borderId="0" xfId="0" applyNumberFormat="1" applyFont="1" applyFill="1" applyBorder="1" applyAlignment="1"/>
    <xf numFmtId="169" fontId="16" fillId="4" borderId="29" xfId="0" applyNumberFormat="1" applyFont="1" applyFill="1" applyBorder="1" applyAlignment="1"/>
    <xf numFmtId="169" fontId="31" fillId="0" borderId="0" xfId="0" applyNumberFormat="1" applyFont="1" applyFill="1" applyBorder="1" applyAlignment="1">
      <alignment vertical="center"/>
    </xf>
    <xf numFmtId="172" fontId="4" fillId="0" borderId="0" xfId="0" applyNumberFormat="1" applyFont="1" applyBorder="1"/>
    <xf numFmtId="167" fontId="4" fillId="0" borderId="0" xfId="0" applyNumberFormat="1" applyFont="1" applyBorder="1"/>
    <xf numFmtId="166" fontId="4" fillId="0" borderId="0" xfId="0" applyNumberFormat="1" applyFont="1" applyBorder="1"/>
    <xf numFmtId="0" fontId="30" fillId="0" borderId="0" xfId="0" applyFont="1" applyFill="1" applyBorder="1" applyAlignment="1">
      <alignment vertical="center"/>
    </xf>
    <xf numFmtId="44" fontId="32" fillId="0" borderId="0" xfId="5" applyNumberFormat="1" applyFont="1" applyBorder="1"/>
    <xf numFmtId="44" fontId="4" fillId="0" borderId="0" xfId="5" applyNumberFormat="1" applyFont="1" applyFill="1" applyBorder="1"/>
    <xf numFmtId="44" fontId="0" fillId="0" borderId="0" xfId="5" applyNumberFormat="1" applyFont="1" applyBorder="1"/>
    <xf numFmtId="44" fontId="4" fillId="0" borderId="0" xfId="5" applyNumberFormat="1" applyFont="1" applyBorder="1"/>
    <xf numFmtId="44" fontId="0" fillId="0" borderId="0" xfId="5" applyNumberFormat="1" applyFont="1"/>
    <xf numFmtId="169" fontId="5" fillId="4" borderId="0" xfId="0" applyNumberFormat="1" applyFont="1" applyFill="1" applyBorder="1" applyAlignment="1">
      <alignment wrapText="1"/>
    </xf>
    <xf numFmtId="9" fontId="33" fillId="0" borderId="32" xfId="17" applyFont="1" applyFill="1" applyBorder="1" applyAlignment="1">
      <alignment wrapText="1"/>
    </xf>
    <xf numFmtId="0" fontId="0" fillId="0" borderId="0" xfId="0" applyAlignment="1">
      <alignment wrapText="1"/>
    </xf>
    <xf numFmtId="169" fontId="5" fillId="0" borderId="0" xfId="0" applyNumberFormat="1" applyFont="1" applyFill="1" applyBorder="1" applyAlignment="1">
      <alignment horizontal="left" vertical="top" wrapText="1"/>
    </xf>
    <xf numFmtId="0" fontId="0" fillId="0" borderId="0" xfId="0" applyFont="1" applyFill="1" applyBorder="1" applyAlignment="1">
      <alignment wrapText="1"/>
    </xf>
    <xf numFmtId="44" fontId="0" fillId="0" borderId="0" xfId="5" applyNumberFormat="1" applyFont="1" applyFill="1" applyBorder="1" applyAlignment="1">
      <alignment wrapText="1"/>
    </xf>
    <xf numFmtId="0" fontId="4" fillId="0" borderId="0" xfId="0" applyFont="1" applyFill="1" applyBorder="1" applyAlignment="1">
      <alignment wrapText="1"/>
    </xf>
    <xf numFmtId="44" fontId="0" fillId="0" borderId="0" xfId="5" applyNumberFormat="1" applyFont="1" applyAlignment="1">
      <alignment wrapText="1"/>
    </xf>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3" borderId="28" xfId="0" applyFill="1" applyBorder="1"/>
    <xf numFmtId="0" fontId="0" fillId="3" borderId="29" xfId="0" applyFill="1" applyBorder="1"/>
    <xf numFmtId="0" fontId="0" fillId="3" borderId="28" xfId="0" applyFill="1" applyBorder="1" applyAlignment="1">
      <alignment wrapText="1"/>
    </xf>
    <xf numFmtId="0" fontId="0" fillId="3" borderId="29" xfId="0" applyFill="1" applyBorder="1" applyAlignment="1">
      <alignment wrapText="1"/>
    </xf>
    <xf numFmtId="169" fontId="5" fillId="0" borderId="28" xfId="0" applyNumberFormat="1" applyFont="1" applyFill="1" applyBorder="1" applyAlignment="1">
      <alignment horizontal="left"/>
    </xf>
    <xf numFmtId="0" fontId="5" fillId="0" borderId="29" xfId="0" applyFont="1" applyFill="1" applyBorder="1"/>
    <xf numFmtId="0" fontId="24" fillId="11" borderId="28" xfId="0" applyFont="1" applyFill="1" applyBorder="1" applyAlignment="1">
      <alignment wrapText="1"/>
    </xf>
    <xf numFmtId="0" fontId="24" fillId="11" borderId="29" xfId="0" applyFont="1" applyFill="1" applyBorder="1" applyAlignment="1">
      <alignment wrapText="1"/>
    </xf>
    <xf numFmtId="0" fontId="4" fillId="4" borderId="28" xfId="0" quotePrefix="1" applyNumberFormat="1" applyFont="1" applyFill="1" applyBorder="1" applyAlignment="1">
      <alignment horizontal="left" wrapText="1"/>
    </xf>
    <xf numFmtId="166" fontId="0" fillId="0" borderId="0" xfId="0" applyNumberFormat="1" applyBorder="1" applyAlignment="1">
      <alignment wrapText="1"/>
    </xf>
    <xf numFmtId="175" fontId="0" fillId="0" borderId="29" xfId="0" applyNumberFormat="1" applyBorder="1" applyAlignment="1">
      <alignment wrapText="1"/>
    </xf>
    <xf numFmtId="0" fontId="0" fillId="0" borderId="28" xfId="0" applyNumberFormat="1" applyBorder="1" applyAlignment="1">
      <alignment horizontal="left" wrapText="1"/>
    </xf>
    <xf numFmtId="0" fontId="0" fillId="0" borderId="0" xfId="0" applyBorder="1" applyAlignment="1">
      <alignment wrapText="1"/>
    </xf>
    <xf numFmtId="0" fontId="0" fillId="0" borderId="28" xfId="0" applyBorder="1" applyAlignment="1">
      <alignment horizontal="left" wrapText="1"/>
    </xf>
    <xf numFmtId="0" fontId="4" fillId="0" borderId="0" xfId="0" applyFont="1" applyBorder="1" applyAlignment="1">
      <alignment wrapText="1"/>
    </xf>
    <xf numFmtId="0" fontId="4" fillId="4" borderId="28" xfId="0" applyNumberFormat="1" applyFont="1" applyFill="1" applyBorder="1" applyAlignment="1">
      <alignment horizontal="left" wrapText="1"/>
    </xf>
    <xf numFmtId="0" fontId="4" fillId="0" borderId="28" xfId="0" applyFont="1" applyBorder="1" applyAlignment="1">
      <alignment horizontal="left" wrapText="1"/>
    </xf>
    <xf numFmtId="0" fontId="4" fillId="4" borderId="33" xfId="0" applyNumberFormat="1" applyFont="1" applyFill="1" applyBorder="1" applyAlignment="1">
      <alignment horizontal="left"/>
    </xf>
    <xf numFmtId="0" fontId="4" fillId="4" borderId="34" xfId="0" applyFont="1" applyFill="1" applyBorder="1" applyAlignment="1"/>
    <xf numFmtId="0" fontId="4" fillId="4" borderId="34" xfId="0" applyFont="1" applyFill="1" applyBorder="1" applyAlignment="1">
      <alignment wrapText="1"/>
    </xf>
    <xf numFmtId="172" fontId="4" fillId="4" borderId="34" xfId="0" applyNumberFormat="1" applyFont="1" applyFill="1" applyBorder="1" applyAlignment="1">
      <alignment wrapText="1"/>
    </xf>
    <xf numFmtId="175" fontId="4" fillId="4" borderId="35" xfId="0" applyNumberFormat="1" applyFont="1" applyFill="1" applyBorder="1" applyAlignment="1">
      <alignment wrapText="1"/>
    </xf>
    <xf numFmtId="0" fontId="4" fillId="4" borderId="10" xfId="0" applyFont="1" applyFill="1" applyBorder="1" applyAlignment="1">
      <alignment horizontal="left" vertical="center"/>
    </xf>
    <xf numFmtId="171" fontId="27" fillId="3" borderId="28" xfId="17" applyNumberFormat="1" applyFont="1" applyFill="1" applyBorder="1" applyAlignment="1">
      <alignment horizontal="left" wrapText="1"/>
    </xf>
    <xf numFmtId="171" fontId="27" fillId="3" borderId="29" xfId="17" applyNumberFormat="1" applyFont="1" applyFill="1" applyBorder="1" applyAlignment="1">
      <alignment horizontal="left" wrapText="1"/>
    </xf>
    <xf numFmtId="0" fontId="4" fillId="4" borderId="19" xfId="0" applyFont="1" applyFill="1" applyBorder="1"/>
    <xf numFmtId="169" fontId="16" fillId="4" borderId="19" xfId="0" applyNumberFormat="1" applyFont="1" applyFill="1" applyBorder="1" applyAlignment="1"/>
    <xf numFmtId="10" fontId="0" fillId="4" borderId="19" xfId="17" applyNumberFormat="1" applyFont="1" applyFill="1" applyBorder="1"/>
    <xf numFmtId="10" fontId="1" fillId="4" borderId="19" xfId="17" applyNumberFormat="1" applyFont="1" applyFill="1" applyBorder="1"/>
    <xf numFmtId="10" fontId="0" fillId="4" borderId="19" xfId="17" applyNumberFormat="1" applyFont="1" applyFill="1" applyBorder="1" applyAlignment="1"/>
    <xf numFmtId="169" fontId="5" fillId="4" borderId="39" xfId="0" applyNumberFormat="1" applyFont="1" applyFill="1" applyBorder="1" applyAlignment="1">
      <alignment horizontal="left" wrapText="1"/>
    </xf>
    <xf numFmtId="9" fontId="24" fillId="5" borderId="24" xfId="17" applyFont="1" applyFill="1" applyBorder="1" applyAlignment="1">
      <alignment horizontal="left" wrapText="1"/>
    </xf>
    <xf numFmtId="10" fontId="4" fillId="0" borderId="19" xfId="17" applyNumberFormat="1" applyFont="1" applyBorder="1"/>
    <xf numFmtId="10" fontId="4" fillId="0" borderId="22" xfId="17" applyNumberFormat="1" applyFont="1" applyBorder="1"/>
    <xf numFmtId="0" fontId="6" fillId="0" borderId="0" xfId="0" applyFont="1" applyBorder="1"/>
    <xf numFmtId="0" fontId="0" fillId="0" borderId="29" xfId="0" applyBorder="1" applyAlignment="1">
      <alignment horizontal="center"/>
    </xf>
    <xf numFmtId="0" fontId="6" fillId="3" borderId="33" xfId="0" applyFont="1" applyFill="1" applyBorder="1" applyAlignment="1">
      <alignment horizontal="left" wrapText="1"/>
    </xf>
    <xf numFmtId="0" fontId="6" fillId="3" borderId="34" xfId="0" applyFont="1" applyFill="1" applyBorder="1" applyAlignment="1">
      <alignment horizontal="left" wrapText="1"/>
    </xf>
    <xf numFmtId="0" fontId="6" fillId="3" borderId="35" xfId="0" applyFont="1" applyFill="1" applyBorder="1" applyAlignment="1">
      <alignment horizontal="left" wrapText="1"/>
    </xf>
    <xf numFmtId="0" fontId="33" fillId="5" borderId="28" xfId="0" applyFont="1" applyFill="1" applyBorder="1" applyAlignment="1">
      <alignment horizontal="left" vertical="center"/>
    </xf>
    <xf numFmtId="0" fontId="33" fillId="5" borderId="0" xfId="0" applyFont="1" applyFill="1" applyBorder="1" applyAlignment="1">
      <alignment horizontal="left" vertical="center"/>
    </xf>
    <xf numFmtId="0" fontId="33" fillId="5" borderId="29" xfId="0" applyFont="1" applyFill="1" applyBorder="1" applyAlignment="1">
      <alignment horizontal="left" vertical="center"/>
    </xf>
    <xf numFmtId="174" fontId="8" fillId="5" borderId="28" xfId="0" quotePrefix="1" applyNumberFormat="1" applyFont="1" applyFill="1" applyBorder="1" applyAlignment="1">
      <alignment horizontal="left" vertical="center" wrapText="1"/>
    </xf>
    <xf numFmtId="174" fontId="8" fillId="5" borderId="0" xfId="0" applyNumberFormat="1" applyFont="1" applyFill="1" applyBorder="1" applyAlignment="1">
      <alignment horizontal="left" vertical="center" wrapText="1"/>
    </xf>
    <xf numFmtId="174" fontId="8" fillId="5" borderId="29" xfId="0" applyNumberFormat="1" applyFont="1" applyFill="1" applyBorder="1" applyAlignment="1">
      <alignment horizontal="left" vertical="center" wrapText="1"/>
    </xf>
    <xf numFmtId="0" fontId="4" fillId="3" borderId="28" xfId="0" applyFont="1" applyFill="1" applyBorder="1" applyAlignment="1">
      <alignment wrapText="1"/>
    </xf>
    <xf numFmtId="0" fontId="0" fillId="3" borderId="0" xfId="0" applyFill="1" applyBorder="1" applyAlignment="1">
      <alignment wrapText="1"/>
    </xf>
    <xf numFmtId="0" fontId="0" fillId="3" borderId="29" xfId="0" applyFill="1" applyBorder="1" applyAlignment="1">
      <alignment wrapText="1"/>
    </xf>
    <xf numFmtId="171" fontId="27" fillId="3" borderId="28" xfId="17" applyNumberFormat="1" applyFont="1" applyFill="1" applyBorder="1" applyAlignment="1">
      <alignment horizontal="left" wrapText="1"/>
    </xf>
    <xf numFmtId="171" fontId="27" fillId="3" borderId="0" xfId="17" applyNumberFormat="1" applyFont="1" applyFill="1" applyBorder="1" applyAlignment="1">
      <alignment horizontal="left" wrapText="1"/>
    </xf>
    <xf numFmtId="171" fontId="27" fillId="3" borderId="29" xfId="17" applyNumberFormat="1" applyFont="1" applyFill="1" applyBorder="1" applyAlignment="1">
      <alignment horizontal="left" wrapText="1"/>
    </xf>
    <xf numFmtId="0" fontId="4" fillId="7" borderId="8" xfId="0" applyFont="1" applyFill="1" applyBorder="1" applyAlignment="1">
      <alignment horizontal="left"/>
    </xf>
    <xf numFmtId="0" fontId="0" fillId="7" borderId="0" xfId="0" applyFill="1" applyBorder="1" applyAlignment="1">
      <alignment horizontal="left"/>
    </xf>
    <xf numFmtId="0" fontId="0" fillId="7" borderId="9" xfId="0" applyFill="1" applyBorder="1" applyAlignment="1">
      <alignment horizontal="left"/>
    </xf>
    <xf numFmtId="0" fontId="10" fillId="5" borderId="8" xfId="0" applyFont="1" applyFill="1" applyBorder="1" applyAlignment="1">
      <alignment horizontal="left" vertical="center"/>
    </xf>
    <xf numFmtId="0" fontId="10" fillId="5" borderId="0" xfId="0" applyFont="1" applyFill="1" applyBorder="1" applyAlignment="1">
      <alignment horizontal="left" vertical="center"/>
    </xf>
    <xf numFmtId="0" fontId="10" fillId="5" borderId="9" xfId="0" applyFont="1" applyFill="1" applyBorder="1" applyAlignment="1">
      <alignment horizontal="left" vertical="center"/>
    </xf>
    <xf numFmtId="174" fontId="24" fillId="5" borderId="8" xfId="0" applyNumberFormat="1" applyFont="1" applyFill="1" applyBorder="1" applyAlignment="1">
      <alignment horizontal="left"/>
    </xf>
    <xf numFmtId="174" fontId="24" fillId="5" borderId="0" xfId="0" applyNumberFormat="1" applyFont="1" applyFill="1" applyBorder="1" applyAlignment="1">
      <alignment horizontal="left"/>
    </xf>
    <xf numFmtId="174" fontId="24" fillId="5" borderId="9" xfId="0" applyNumberFormat="1" applyFont="1" applyFill="1" applyBorder="1" applyAlignment="1">
      <alignment horizontal="left"/>
    </xf>
    <xf numFmtId="0" fontId="15" fillId="7" borderId="8" xfId="0" applyFont="1" applyFill="1" applyBorder="1" applyAlignment="1">
      <alignment horizontal="left"/>
    </xf>
    <xf numFmtId="0" fontId="15" fillId="7" borderId="0" xfId="0" applyFont="1" applyFill="1" applyBorder="1" applyAlignment="1">
      <alignment horizontal="left"/>
    </xf>
    <xf numFmtId="0" fontId="15" fillId="7" borderId="9" xfId="0" applyFont="1" applyFill="1" applyBorder="1" applyAlignment="1">
      <alignment horizontal="left"/>
    </xf>
    <xf numFmtId="0" fontId="25" fillId="7" borderId="8" xfId="0" applyFont="1" applyFill="1" applyBorder="1" applyAlignment="1">
      <alignment horizontal="left" vertical="center"/>
    </xf>
    <xf numFmtId="0" fontId="25" fillId="7" borderId="0" xfId="0" applyFont="1" applyFill="1" applyBorder="1" applyAlignment="1">
      <alignment horizontal="left" vertical="center"/>
    </xf>
    <xf numFmtId="0" fontId="25" fillId="7" borderId="9" xfId="0" applyFont="1" applyFill="1" applyBorder="1" applyAlignment="1">
      <alignment horizontal="left" vertical="center"/>
    </xf>
    <xf numFmtId="0" fontId="23" fillId="4" borderId="0" xfId="0" applyFont="1" applyFill="1" applyAlignment="1">
      <alignment horizontal="center"/>
    </xf>
    <xf numFmtId="0" fontId="25" fillId="7" borderId="11" xfId="0" applyFont="1" applyFill="1" applyBorder="1" applyAlignment="1">
      <alignment horizontal="left" vertical="center"/>
    </xf>
    <xf numFmtId="0" fontId="25" fillId="7" borderId="12" xfId="0" applyFont="1" applyFill="1" applyBorder="1" applyAlignment="1">
      <alignment horizontal="left" vertical="center"/>
    </xf>
    <xf numFmtId="0" fontId="25" fillId="7" borderId="5" xfId="0" applyFont="1" applyFill="1" applyBorder="1" applyAlignment="1">
      <alignment horizontal="left" vertical="center"/>
    </xf>
    <xf numFmtId="0" fontId="25" fillId="7" borderId="6" xfId="0" applyFont="1" applyFill="1" applyBorder="1" applyAlignment="1">
      <alignment horizontal="left" vertical="center"/>
    </xf>
    <xf numFmtId="0" fontId="25" fillId="7" borderId="7" xfId="0" applyFont="1" applyFill="1" applyBorder="1" applyAlignment="1">
      <alignment horizontal="left" vertical="center"/>
    </xf>
    <xf numFmtId="0" fontId="25" fillId="7" borderId="13" xfId="0" applyFont="1" applyFill="1" applyBorder="1" applyAlignment="1">
      <alignment horizontal="left" vertical="center"/>
    </xf>
    <xf numFmtId="0" fontId="25" fillId="7" borderId="14" xfId="0" applyFont="1" applyFill="1" applyBorder="1" applyAlignment="1">
      <alignment horizontal="left" vertical="center"/>
    </xf>
    <xf numFmtId="0" fontId="25" fillId="7" borderId="15" xfId="0" applyFont="1" applyFill="1" applyBorder="1" applyAlignment="1">
      <alignment horizontal="left" vertical="center"/>
    </xf>
    <xf numFmtId="9" fontId="33" fillId="10" borderId="36" xfId="17" applyFont="1" applyFill="1" applyBorder="1" applyAlignment="1">
      <alignment horizontal="left" wrapText="1"/>
    </xf>
    <xf numFmtId="9" fontId="33" fillId="10" borderId="37" xfId="17" applyFont="1" applyFill="1" applyBorder="1" applyAlignment="1">
      <alignment horizontal="left" wrapText="1"/>
    </xf>
    <xf numFmtId="9" fontId="33" fillId="10" borderId="38" xfId="17" applyFont="1" applyFill="1" applyBorder="1" applyAlignment="1">
      <alignment horizontal="left" wrapText="1"/>
    </xf>
    <xf numFmtId="0" fontId="16" fillId="0" borderId="20" xfId="16" applyFont="1" applyFill="1" applyBorder="1" applyAlignment="1">
      <alignment horizontal="left" vertical="top"/>
    </xf>
    <xf numFmtId="0" fontId="16" fillId="0" borderId="21" xfId="16" applyFont="1" applyFill="1" applyBorder="1" applyAlignment="1">
      <alignment horizontal="left" vertical="top"/>
    </xf>
    <xf numFmtId="0" fontId="4" fillId="4" borderId="28" xfId="0" applyFont="1" applyFill="1" applyBorder="1" applyAlignment="1">
      <alignment horizontal="left"/>
    </xf>
    <xf numFmtId="0" fontId="4" fillId="4" borderId="0" xfId="0" applyFont="1" applyFill="1" applyBorder="1" applyAlignment="1">
      <alignment horizontal="left"/>
    </xf>
    <xf numFmtId="0" fontId="4" fillId="4" borderId="19" xfId="0" applyFont="1" applyFill="1" applyBorder="1" applyAlignment="1">
      <alignment horizontal="left"/>
    </xf>
    <xf numFmtId="169" fontId="5" fillId="4" borderId="28" xfId="0" applyNumberFormat="1" applyFont="1" applyFill="1" applyBorder="1" applyAlignment="1">
      <alignment horizontal="left" wrapText="1"/>
    </xf>
    <xf numFmtId="169" fontId="5" fillId="4" borderId="0" xfId="0" applyNumberFormat="1" applyFont="1" applyFill="1" applyBorder="1" applyAlignment="1">
      <alignment horizontal="left" wrapText="1"/>
    </xf>
    <xf numFmtId="169" fontId="5" fillId="4" borderId="19" xfId="0" applyNumberFormat="1" applyFont="1" applyFill="1" applyBorder="1" applyAlignment="1">
      <alignment horizontal="left" wrapText="1"/>
    </xf>
    <xf numFmtId="169" fontId="5" fillId="4" borderId="29" xfId="0" applyNumberFormat="1" applyFont="1" applyFill="1" applyBorder="1" applyAlignment="1">
      <alignment horizontal="left" wrapText="1"/>
    </xf>
  </cellXfs>
  <cellStyles count="27">
    <cellStyle name="Comma" xfId="1" builtinId="3"/>
    <cellStyle name="Comma 2" xfId="2"/>
    <cellStyle name="Comma 2 2" xfId="3"/>
    <cellStyle name="Comma 2 3" xfId="4"/>
    <cellStyle name="Currency" xfId="5" builtinId="4"/>
    <cellStyle name="Currency 2" xfId="6"/>
    <cellStyle name="Currency 2 2" xfId="7"/>
    <cellStyle name="Currency 2 3" xfId="8"/>
    <cellStyle name="Currency 3" xfId="9"/>
    <cellStyle name="Currency 4" xfId="10"/>
    <cellStyle name="Currency 5" xfId="11"/>
    <cellStyle name="Normal" xfId="0" builtinId="0"/>
    <cellStyle name="Normal 2" xfId="12"/>
    <cellStyle name="Normal 2 2" xfId="13"/>
    <cellStyle name="Normal 2 2 2" xfId="24"/>
    <cellStyle name="Normal 3" xfId="14"/>
    <cellStyle name="Normal 4" xfId="25"/>
    <cellStyle name="Normal 4 2" xfId="26"/>
    <cellStyle name="Normal 5" xfId="15"/>
    <cellStyle name="Normal_Sheet1" xfId="16"/>
    <cellStyle name="Percent" xfId="17" builtinId="5"/>
    <cellStyle name="Percent 2" xfId="18"/>
    <cellStyle name="Percent 2 2" xfId="19"/>
    <cellStyle name="Percent 3" xfId="20"/>
    <cellStyle name="Percent 4" xfId="21"/>
    <cellStyle name="Percent 5" xfId="22"/>
    <cellStyle name="Percent 6" xfId="23"/>
  </cellStyles>
  <dxfs count="9">
    <dxf>
      <font>
        <b val="0"/>
        <i val="0"/>
        <strike val="0"/>
        <condense val="0"/>
        <extend val="0"/>
        <outline val="0"/>
        <shadow val="0"/>
        <u val="none"/>
        <vertAlign val="baseline"/>
        <sz val="10"/>
        <color auto="1"/>
        <name val="Arial"/>
        <scheme val="none"/>
      </font>
      <numFmt numFmtId="175" formatCode="0.0000"/>
      <fill>
        <patternFill patternType="solid">
          <fgColor indexed="64"/>
          <bgColor theme="0"/>
        </patternFill>
      </fill>
      <alignment textRotation="0" wrapText="1"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auto="1"/>
        <name val="Arial"/>
        <scheme val="none"/>
      </font>
      <numFmt numFmtId="172" formatCode="&quot;$&quot;#,##0"/>
      <fill>
        <patternFill patternType="solid">
          <fgColor indexed="64"/>
          <bgColor theme="0"/>
        </patternFill>
      </fill>
      <alignment textRotation="0" wrapText="1"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textRotation="0" wrapText="1"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auto="1"/>
        <name val="Arial"/>
        <scheme val="none"/>
      </font>
      <fill>
        <patternFill patternType="solid">
          <fgColor indexed="64"/>
          <bgColor theme="0"/>
        </patternFill>
      </fill>
      <alignment textRotation="0" wrapText="1"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patternFill>
      </fill>
      <alignment horizontal="left" vertical="bottom" textRotation="0" wrapText="1" indent="0" justifyLastLine="0" shrinkToFit="0" readingOrder="0"/>
      <border diagonalUp="0" diagonalDown="0">
        <left/>
        <right/>
        <top style="thin">
          <color auto="1"/>
        </top>
        <bottom style="thin">
          <color auto="1"/>
        </bottom>
        <vertical/>
        <horizontal style="thin">
          <color auto="1"/>
        </horizontal>
      </border>
    </dxf>
    <dxf>
      <border diagonalUp="0" diagonalDown="0">
        <left style="thin">
          <color rgb="FF7053AA"/>
        </left>
        <right style="thin">
          <color rgb="FF7053AA"/>
        </right>
        <top style="thin">
          <color rgb="FF7053AA"/>
        </top>
        <bottom style="thin">
          <color rgb="FF7053AA"/>
        </bottom>
      </border>
    </dxf>
    <dxf>
      <fill>
        <patternFill patternType="solid">
          <fgColor indexed="64"/>
          <bgColor theme="0"/>
        </patternFill>
      </fill>
      <alignment textRotation="0" wrapText="1" justifyLastLine="0" shrinkToFit="0" readingOrder="0"/>
    </dxf>
    <dxf>
      <font>
        <b/>
        <i val="0"/>
        <strike val="0"/>
        <condense val="0"/>
        <extend val="0"/>
        <outline val="0"/>
        <shadow val="0"/>
        <u val="none"/>
        <vertAlign val="baseline"/>
        <sz val="10"/>
        <color theme="0"/>
        <name val="Arial"/>
        <scheme val="none"/>
      </font>
      <fill>
        <patternFill patternType="solid">
          <fgColor indexed="64"/>
          <bgColor rgb="FF7030A0"/>
        </patternFill>
      </fill>
      <alignment horizontal="general" vertical="bottom" textRotation="0" wrapText="1" indent="0" justifyLastLine="0" shrinkToFit="0" readingOrder="0"/>
    </dxf>
    <dxf>
      <numFmt numFmtId="172" formatCode="&quot;$&quot;#,##0"/>
    </dxf>
  </dxfs>
  <tableStyles count="0" defaultTableStyle="TableStyleMedium2" defaultPivotStyle="PivotStyleLight16"/>
  <colors>
    <mruColors>
      <color rgb="FF7053AA"/>
      <color rgb="FFA998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104775</xdr:rowOff>
    </xdr:from>
    <xdr:to>
      <xdr:col>4</xdr:col>
      <xdr:colOff>0</xdr:colOff>
      <xdr:row>5</xdr:row>
      <xdr:rowOff>106085</xdr:rowOff>
    </xdr:to>
    <xdr:pic>
      <xdr:nvPicPr>
        <xdr:cNvPr id="2" name="Picture 1"/>
        <xdr:cNvPicPr>
          <a:picLocks noChangeAspect="1"/>
        </xdr:cNvPicPr>
      </xdr:nvPicPr>
      <xdr:blipFill>
        <a:blip xmlns:r="http://schemas.openxmlformats.org/officeDocument/2006/relationships" r:embed="rId1"/>
        <a:stretch>
          <a:fillRect/>
        </a:stretch>
      </xdr:blipFill>
      <xdr:spPr>
        <a:xfrm>
          <a:off x="266700" y="104775"/>
          <a:ext cx="3781425" cy="8109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1019175</xdr:colOff>
      <xdr:row>27</xdr:row>
      <xdr:rowOff>104775</xdr:rowOff>
    </xdr:from>
    <xdr:to>
      <xdr:col>2</xdr:col>
      <xdr:colOff>1095375</xdr:colOff>
      <xdr:row>27</xdr:row>
      <xdr:rowOff>493717</xdr:rowOff>
    </xdr:to>
    <xdr:sp macro="" textlink="">
      <xdr:nvSpPr>
        <xdr:cNvPr id="2" name="Text Box 7"/>
        <xdr:cNvSpPr txBox="1">
          <a:spLocks noChangeArrowheads="1"/>
        </xdr:cNvSpPr>
      </xdr:nvSpPr>
      <xdr:spPr bwMode="auto">
        <a:xfrm>
          <a:off x="4400550" y="47148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47625</xdr:rowOff>
    </xdr:from>
    <xdr:to>
      <xdr:col>2</xdr:col>
      <xdr:colOff>351915</xdr:colOff>
      <xdr:row>5</xdr:row>
      <xdr:rowOff>114191</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47625"/>
          <a:ext cx="4085715" cy="876191"/>
        </a:xfrm>
        <a:prstGeom prst="rect">
          <a:avLst/>
        </a:prstGeom>
      </xdr:spPr>
    </xdr:pic>
    <xdr:clientData/>
  </xdr:twoCellAnchor>
</xdr:wsDr>
</file>

<file path=xl/tables/table1.xml><?xml version="1.0" encoding="utf-8"?>
<table xmlns="http://schemas.openxmlformats.org/spreadsheetml/2006/main" id="1" name="Table1" displayName="Table1" ref="A1:D1259" totalsRowShown="0">
  <autoFilter ref="A1:D1259"/>
  <sortState ref="A2:D1259">
    <sortCondition ref="A2"/>
  </sortState>
  <tableColumns count="4">
    <tableColumn id="1" name="APRDRG30"/>
    <tableColumn id="2" name="Description"/>
    <tableColumn id="3" name="Stays"/>
    <tableColumn id="4" name="V30FinalThreshold" dataDxfId="8"/>
  </tableColumns>
  <tableStyleInfo showFirstColumn="0" showLastColumn="0" showRowStripes="1" showColumnStripes="0"/>
</table>
</file>

<file path=xl/tables/table2.xml><?xml version="1.0" encoding="utf-8"?>
<table xmlns="http://schemas.openxmlformats.org/spreadsheetml/2006/main" id="6" name="Table6" displayName="Table6" ref="A9:E78" totalsRowShown="0" headerRowDxfId="7" dataDxfId="6" tableBorderDxfId="5">
  <autoFilter ref="A9:E78"/>
  <tableColumns count="5">
    <tableColumn id="1" name="Prov Number" dataDxfId="4"/>
    <tableColumn id="2" name="Hospital" dataDxfId="3"/>
    <tableColumn id="3" name="Location" dataDxfId="2"/>
    <tableColumn id="4" name="Discharge Rate" dataDxfId="1"/>
    <tableColumn id="5" name="Cost to Charge Ratio"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F33"/>
  <sheetViews>
    <sheetView showGridLines="0" tabSelected="1" zoomScaleNormal="100" workbookViewId="0">
      <selection activeCell="L13" sqref="L13"/>
    </sheetView>
  </sheetViews>
  <sheetFormatPr defaultRowHeight="12.75" x14ac:dyDescent="0.2"/>
  <cols>
    <col min="1" max="1" width="3.5703125" customWidth="1"/>
    <col min="2" max="2" width="25.7109375" customWidth="1"/>
    <col min="3" max="4" width="15.7109375" customWidth="1"/>
    <col min="5" max="6" width="35.7109375" customWidth="1"/>
  </cols>
  <sheetData>
    <row r="1" spans="2:6" x14ac:dyDescent="0.2">
      <c r="B1" s="211"/>
      <c r="C1" s="212"/>
      <c r="D1" s="212"/>
      <c r="E1" s="212"/>
      <c r="F1" s="213"/>
    </row>
    <row r="2" spans="2:6" x14ac:dyDescent="0.2">
      <c r="B2" s="214"/>
      <c r="C2" s="17"/>
      <c r="D2" s="17"/>
      <c r="E2" s="17"/>
      <c r="F2" s="215"/>
    </row>
    <row r="3" spans="2:6" x14ac:dyDescent="0.2">
      <c r="B3" s="214"/>
      <c r="C3" s="17"/>
      <c r="D3" s="17"/>
      <c r="E3" s="17"/>
      <c r="F3" s="215"/>
    </row>
    <row r="4" spans="2:6" x14ac:dyDescent="0.2">
      <c r="B4" s="214"/>
      <c r="C4" s="17"/>
      <c r="D4" s="17"/>
      <c r="E4" s="17"/>
      <c r="F4" s="215"/>
    </row>
    <row r="5" spans="2:6" x14ac:dyDescent="0.2">
      <c r="B5" s="214"/>
      <c r="C5" s="17"/>
      <c r="D5" s="17"/>
      <c r="E5" s="17"/>
      <c r="F5" s="251"/>
    </row>
    <row r="6" spans="2:6" x14ac:dyDescent="0.2">
      <c r="B6" s="214"/>
      <c r="C6" s="17"/>
      <c r="D6" s="17"/>
      <c r="E6" s="17"/>
      <c r="F6" s="251"/>
    </row>
    <row r="7" spans="2:6" ht="20.25" x14ac:dyDescent="0.2">
      <c r="B7" s="255" t="s">
        <v>2025</v>
      </c>
      <c r="C7" s="256"/>
      <c r="D7" s="256"/>
      <c r="E7" s="256"/>
      <c r="F7" s="257"/>
    </row>
    <row r="8" spans="2:6" x14ac:dyDescent="0.2">
      <c r="B8" s="258" t="s">
        <v>2047</v>
      </c>
      <c r="C8" s="259"/>
      <c r="D8" s="259"/>
      <c r="E8" s="259"/>
      <c r="F8" s="260"/>
    </row>
    <row r="9" spans="2:6" ht="10.5" customHeight="1" x14ac:dyDescent="0.2">
      <c r="B9" s="216"/>
      <c r="C9" s="112"/>
      <c r="D9" s="112"/>
      <c r="E9" s="112"/>
      <c r="F9" s="217"/>
    </row>
    <row r="10" spans="2:6" ht="52.5" customHeight="1" x14ac:dyDescent="0.2">
      <c r="B10" s="261" t="s">
        <v>2046</v>
      </c>
      <c r="C10" s="262"/>
      <c r="D10" s="262"/>
      <c r="E10" s="262"/>
      <c r="F10" s="263"/>
    </row>
    <row r="11" spans="2:6" ht="10.5" customHeight="1" x14ac:dyDescent="0.2">
      <c r="B11" s="216"/>
      <c r="C11" s="112"/>
      <c r="D11" s="112"/>
      <c r="E11" s="112"/>
      <c r="F11" s="217"/>
    </row>
    <row r="12" spans="2:6" ht="64.5" customHeight="1" x14ac:dyDescent="0.2">
      <c r="B12" s="261" t="s">
        <v>2049</v>
      </c>
      <c r="C12" s="262"/>
      <c r="D12" s="262"/>
      <c r="E12" s="262"/>
      <c r="F12" s="263"/>
    </row>
    <row r="13" spans="2:6" ht="10.5" customHeight="1" x14ac:dyDescent="0.2">
      <c r="B13" s="218"/>
      <c r="C13" s="146"/>
      <c r="D13" s="146"/>
      <c r="E13" s="146"/>
      <c r="F13" s="219"/>
    </row>
    <row r="14" spans="2:6" ht="39" customHeight="1" x14ac:dyDescent="0.2">
      <c r="B14" s="261" t="s">
        <v>2028</v>
      </c>
      <c r="C14" s="262"/>
      <c r="D14" s="262"/>
      <c r="E14" s="262"/>
      <c r="F14" s="263"/>
    </row>
    <row r="15" spans="2:6" ht="10.5" customHeight="1" x14ac:dyDescent="0.2">
      <c r="B15" s="218"/>
      <c r="C15" s="146"/>
      <c r="D15" s="146"/>
      <c r="E15" s="146"/>
      <c r="F15" s="219"/>
    </row>
    <row r="16" spans="2:6" ht="27.75" customHeight="1" x14ac:dyDescent="0.2">
      <c r="B16" s="264" t="s">
        <v>2029</v>
      </c>
      <c r="C16" s="265"/>
      <c r="D16" s="265"/>
      <c r="E16" s="265"/>
      <c r="F16" s="266"/>
    </row>
    <row r="17" spans="2:6" ht="10.5" customHeight="1" x14ac:dyDescent="0.2">
      <c r="B17" s="264"/>
      <c r="C17" s="265"/>
      <c r="D17" s="265"/>
      <c r="E17" s="265"/>
      <c r="F17" s="266"/>
    </row>
    <row r="18" spans="2:6" ht="10.5" customHeight="1" x14ac:dyDescent="0.2">
      <c r="B18" s="239"/>
      <c r="C18" s="147"/>
      <c r="D18" s="147"/>
      <c r="E18" s="147"/>
      <c r="F18" s="240"/>
    </row>
    <row r="19" spans="2:6" s="116" customFormat="1" ht="11.25" x14ac:dyDescent="0.2">
      <c r="B19" s="252" t="s">
        <v>2131</v>
      </c>
      <c r="C19" s="253"/>
      <c r="D19" s="253"/>
      <c r="E19" s="253"/>
      <c r="F19" s="254"/>
    </row>
    <row r="21" spans="2:6" ht="12.75" customHeight="1" x14ac:dyDescent="0.2">
      <c r="B21" s="197"/>
      <c r="C21" s="197"/>
      <c r="D21" s="197"/>
      <c r="E21" s="197"/>
      <c r="F21" s="197"/>
    </row>
    <row r="22" spans="2:6" ht="12.75" customHeight="1" x14ac:dyDescent="0.2">
      <c r="B22" s="197"/>
      <c r="C22" s="197"/>
      <c r="D22" s="197"/>
      <c r="E22" s="197"/>
      <c r="F22" s="197"/>
    </row>
    <row r="23" spans="2:6" ht="12.75" customHeight="1" x14ac:dyDescent="0.2">
      <c r="B23" s="197"/>
      <c r="C23" s="197"/>
      <c r="D23" s="197"/>
      <c r="E23" s="197"/>
      <c r="F23" s="197"/>
    </row>
    <row r="24" spans="2:6" ht="12.75" customHeight="1" x14ac:dyDescent="0.2">
      <c r="B24" s="197"/>
      <c r="C24" s="197"/>
      <c r="D24" s="197"/>
      <c r="E24" s="197"/>
      <c r="F24" s="197"/>
    </row>
    <row r="25" spans="2:6" ht="12.75" customHeight="1" x14ac:dyDescent="0.2">
      <c r="B25" s="197"/>
      <c r="C25" s="197"/>
      <c r="D25" s="197"/>
      <c r="E25" s="197"/>
      <c r="F25" s="197"/>
    </row>
    <row r="26" spans="2:6" ht="12.75" customHeight="1" x14ac:dyDescent="0.2">
      <c r="B26" s="197"/>
      <c r="C26" s="197"/>
      <c r="D26" s="197"/>
      <c r="E26" s="197"/>
      <c r="F26" s="197"/>
    </row>
    <row r="27" spans="2:6" ht="12.75" customHeight="1" x14ac:dyDescent="0.2">
      <c r="B27" s="197"/>
      <c r="C27" s="197"/>
      <c r="D27" s="197"/>
      <c r="E27" s="197"/>
      <c r="F27" s="197"/>
    </row>
    <row r="28" spans="2:6" x14ac:dyDescent="0.2">
      <c r="B28" s="33"/>
    </row>
    <row r="29" spans="2:6" x14ac:dyDescent="0.2">
      <c r="B29" s="33"/>
    </row>
    <row r="30" spans="2:6" x14ac:dyDescent="0.2">
      <c r="B30" s="33"/>
    </row>
    <row r="31" spans="2:6" x14ac:dyDescent="0.2">
      <c r="B31" s="33"/>
    </row>
    <row r="32" spans="2:6" x14ac:dyDescent="0.2">
      <c r="B32" s="33"/>
    </row>
    <row r="33" spans="2:2" x14ac:dyDescent="0.2">
      <c r="B33" s="33"/>
    </row>
  </sheetData>
  <mergeCells count="8">
    <mergeCell ref="F5:F6"/>
    <mergeCell ref="B19:F19"/>
    <mergeCell ref="B7:F7"/>
    <mergeCell ref="B8:F8"/>
    <mergeCell ref="B10:F10"/>
    <mergeCell ref="B12:F12"/>
    <mergeCell ref="B14:F14"/>
    <mergeCell ref="B16:F17"/>
  </mergeCells>
  <phoneticPr fontId="6" type="noConversion"/>
  <pageMargins left="0.75" right="0.75" top="1" bottom="1" header="0.5" footer="0.5"/>
  <pageSetup scale="5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7"/>
  <sheetViews>
    <sheetView showGridLines="0" zoomScale="115" zoomScaleNormal="115" workbookViewId="0">
      <selection activeCell="B70" sqref="B70"/>
    </sheetView>
  </sheetViews>
  <sheetFormatPr defaultRowHeight="12.75" x14ac:dyDescent="0.2"/>
  <cols>
    <col min="1" max="1" width="4" customWidth="1"/>
    <col min="2" max="2" width="52" customWidth="1"/>
    <col min="3" max="3" width="18.7109375" style="1" customWidth="1"/>
    <col min="4" max="4" width="3.42578125" customWidth="1"/>
    <col min="5" max="5" width="59.42578125" customWidth="1"/>
    <col min="6" max="7" width="9.140625" style="33"/>
    <col min="8" max="8" width="13.42578125" style="33" customWidth="1"/>
    <col min="9" max="38" width="9.140625" style="33"/>
  </cols>
  <sheetData>
    <row r="1" spans="1:8" x14ac:dyDescent="0.2">
      <c r="A1" s="121"/>
      <c r="B1" s="122"/>
      <c r="C1" s="123"/>
      <c r="D1" s="122"/>
      <c r="E1" s="124"/>
    </row>
    <row r="2" spans="1:8" x14ac:dyDescent="0.2">
      <c r="A2" s="125"/>
      <c r="B2" s="17"/>
      <c r="C2" s="18"/>
      <c r="D2" s="17"/>
      <c r="E2" s="126"/>
    </row>
    <row r="3" spans="1:8" x14ac:dyDescent="0.2">
      <c r="A3" s="125"/>
      <c r="B3" s="17"/>
      <c r="C3" s="18"/>
      <c r="D3" s="17"/>
      <c r="E3" s="126"/>
    </row>
    <row r="4" spans="1:8" x14ac:dyDescent="0.2">
      <c r="A4" s="125"/>
      <c r="B4" s="17"/>
      <c r="C4" s="18"/>
      <c r="D4" s="17"/>
      <c r="E4" s="126"/>
    </row>
    <row r="5" spans="1:8" x14ac:dyDescent="0.2">
      <c r="A5" s="125"/>
      <c r="B5" s="17"/>
      <c r="C5" s="18"/>
      <c r="D5" s="17"/>
      <c r="E5" s="126"/>
    </row>
    <row r="6" spans="1:8" x14ac:dyDescent="0.2">
      <c r="A6" s="125"/>
      <c r="B6" s="17"/>
      <c r="C6" s="18"/>
      <c r="D6" s="17"/>
      <c r="E6" s="126"/>
    </row>
    <row r="7" spans="1:8" ht="18" x14ac:dyDescent="0.2">
      <c r="A7" s="270" t="s">
        <v>2025</v>
      </c>
      <c r="B7" s="271"/>
      <c r="C7" s="271"/>
      <c r="D7" s="271"/>
      <c r="E7" s="272"/>
    </row>
    <row r="8" spans="1:8" x14ac:dyDescent="0.2">
      <c r="A8" s="273">
        <v>42278</v>
      </c>
      <c r="B8" s="274"/>
      <c r="C8" s="274"/>
      <c r="D8" s="274"/>
      <c r="E8" s="275"/>
    </row>
    <row r="9" spans="1:8" x14ac:dyDescent="0.2">
      <c r="A9" s="276" t="s">
        <v>1939</v>
      </c>
      <c r="B9" s="277"/>
      <c r="C9" s="277"/>
      <c r="D9" s="277"/>
      <c r="E9" s="278"/>
    </row>
    <row r="10" spans="1:8" x14ac:dyDescent="0.2">
      <c r="A10" s="267" t="s">
        <v>2022</v>
      </c>
      <c r="B10" s="268"/>
      <c r="C10" s="268"/>
      <c r="D10" s="268"/>
      <c r="E10" s="269"/>
    </row>
    <row r="11" spans="1:8" x14ac:dyDescent="0.2">
      <c r="A11" s="267" t="s">
        <v>2023</v>
      </c>
      <c r="B11" s="268"/>
      <c r="C11" s="268"/>
      <c r="D11" s="268"/>
      <c r="E11" s="269"/>
    </row>
    <row r="12" spans="1:8" x14ac:dyDescent="0.2">
      <c r="A12" s="267" t="s">
        <v>2024</v>
      </c>
      <c r="B12" s="268"/>
      <c r="C12" s="268"/>
      <c r="D12" s="268"/>
      <c r="E12" s="269"/>
    </row>
    <row r="13" spans="1:8" ht="12.75" customHeight="1" x14ac:dyDescent="0.2">
      <c r="A13" s="64" t="s">
        <v>1940</v>
      </c>
      <c r="B13" s="65" t="s">
        <v>371</v>
      </c>
      <c r="C13" s="65" t="s">
        <v>372</v>
      </c>
      <c r="D13" s="66" t="s">
        <v>373</v>
      </c>
      <c r="E13" s="67" t="s">
        <v>374</v>
      </c>
    </row>
    <row r="14" spans="1:8" ht="12.75" customHeight="1" x14ac:dyDescent="0.2">
      <c r="A14" s="68">
        <v>14</v>
      </c>
      <c r="B14" s="54" t="s">
        <v>1941</v>
      </c>
      <c r="C14" s="115" t="s">
        <v>1942</v>
      </c>
      <c r="D14" s="55"/>
      <c r="E14" s="56" t="s">
        <v>1943</v>
      </c>
    </row>
    <row r="15" spans="1:8" ht="12.75" customHeight="1" x14ac:dyDescent="0.2">
      <c r="A15" s="68">
        <f>A14+1</f>
        <v>15</v>
      </c>
      <c r="B15" s="279" t="s">
        <v>1973</v>
      </c>
      <c r="C15" s="280"/>
      <c r="D15" s="280"/>
      <c r="E15" s="281"/>
      <c r="G15" s="282"/>
      <c r="H15" s="282"/>
    </row>
    <row r="16" spans="1:8" s="33" customFormat="1" ht="12.75" customHeight="1" x14ac:dyDescent="0.2">
      <c r="A16" s="68">
        <f t="shared" ref="A16:A66" si="0">A15+1</f>
        <v>16</v>
      </c>
      <c r="B16" s="57" t="s">
        <v>1970</v>
      </c>
      <c r="C16" s="45" t="s">
        <v>2051</v>
      </c>
      <c r="D16" s="35"/>
      <c r="E16" s="58" t="s">
        <v>1974</v>
      </c>
      <c r="G16" s="36"/>
      <c r="H16" s="36"/>
    </row>
    <row r="17" spans="1:8" ht="12.75" customHeight="1" x14ac:dyDescent="0.2">
      <c r="A17" s="68">
        <f t="shared" si="0"/>
        <v>17</v>
      </c>
      <c r="B17" s="57" t="s">
        <v>1596</v>
      </c>
      <c r="C17" s="46">
        <v>20000</v>
      </c>
      <c r="D17" s="19"/>
      <c r="E17" s="58" t="s">
        <v>1974</v>
      </c>
    </row>
    <row r="18" spans="1:8" ht="12.75" customHeight="1" x14ac:dyDescent="0.2">
      <c r="A18" s="68">
        <f t="shared" si="0"/>
        <v>18</v>
      </c>
      <c r="B18" s="57" t="s">
        <v>1611</v>
      </c>
      <c r="C18" s="47" t="s">
        <v>1603</v>
      </c>
      <c r="D18" s="19"/>
      <c r="E18" s="58" t="s">
        <v>1975</v>
      </c>
      <c r="G18" s="38"/>
      <c r="H18" s="38"/>
    </row>
    <row r="19" spans="1:8" ht="12.75" customHeight="1" x14ac:dyDescent="0.2">
      <c r="A19" s="68">
        <f t="shared" si="0"/>
        <v>19</v>
      </c>
      <c r="B19" s="57" t="s">
        <v>1612</v>
      </c>
      <c r="C19" s="47" t="s">
        <v>1603</v>
      </c>
      <c r="D19" s="19"/>
      <c r="E19" s="58" t="s">
        <v>1613</v>
      </c>
      <c r="G19" s="38"/>
      <c r="H19" s="38"/>
    </row>
    <row r="20" spans="1:8" ht="12.75" customHeight="1" x14ac:dyDescent="0.2">
      <c r="A20" s="68">
        <f t="shared" si="0"/>
        <v>20</v>
      </c>
      <c r="B20" s="59" t="s">
        <v>1972</v>
      </c>
      <c r="C20" s="48">
        <v>1</v>
      </c>
      <c r="D20" s="19"/>
      <c r="E20" s="60" t="s">
        <v>2017</v>
      </c>
      <c r="F20" s="39"/>
    </row>
    <row r="21" spans="1:8" ht="12.75" customHeight="1" x14ac:dyDescent="0.2">
      <c r="A21" s="68">
        <f t="shared" si="0"/>
        <v>21</v>
      </c>
      <c r="B21" s="57" t="s">
        <v>1971</v>
      </c>
      <c r="C21" s="48">
        <v>1</v>
      </c>
      <c r="D21" s="19"/>
      <c r="E21" s="60" t="s">
        <v>1976</v>
      </c>
    </row>
    <row r="22" spans="1:8" ht="12.75" customHeight="1" x14ac:dyDescent="0.2">
      <c r="A22" s="68">
        <f t="shared" si="0"/>
        <v>22</v>
      </c>
      <c r="B22" s="57" t="s">
        <v>1598</v>
      </c>
      <c r="C22" s="52">
        <v>0</v>
      </c>
      <c r="D22" s="19"/>
      <c r="E22" s="58" t="s">
        <v>1599</v>
      </c>
    </row>
    <row r="23" spans="1:8" ht="12.75" customHeight="1" x14ac:dyDescent="0.2">
      <c r="A23" s="68">
        <f t="shared" si="0"/>
        <v>23</v>
      </c>
      <c r="B23" s="57" t="s">
        <v>1595</v>
      </c>
      <c r="C23" s="52">
        <v>0</v>
      </c>
      <c r="D23" s="19"/>
      <c r="E23" s="58" t="s">
        <v>1977</v>
      </c>
    </row>
    <row r="24" spans="1:8" ht="12.75" customHeight="1" x14ac:dyDescent="0.2">
      <c r="A24" s="68">
        <f t="shared" si="0"/>
        <v>24</v>
      </c>
      <c r="B24" s="57" t="s">
        <v>1982</v>
      </c>
      <c r="C24" s="49" t="s">
        <v>1602</v>
      </c>
      <c r="D24" s="19"/>
      <c r="E24" s="58" t="s">
        <v>1979</v>
      </c>
    </row>
    <row r="25" spans="1:8" ht="12.75" customHeight="1" x14ac:dyDescent="0.2">
      <c r="A25" s="68">
        <f t="shared" si="0"/>
        <v>25</v>
      </c>
      <c r="B25" s="57" t="s">
        <v>1981</v>
      </c>
      <c r="C25" s="49" t="s">
        <v>1603</v>
      </c>
      <c r="D25" s="19"/>
      <c r="E25" s="106" t="s">
        <v>2018</v>
      </c>
    </row>
    <row r="26" spans="1:8" ht="12.75" customHeight="1" x14ac:dyDescent="0.2">
      <c r="A26" s="68">
        <f t="shared" si="0"/>
        <v>26</v>
      </c>
      <c r="B26" s="61" t="s">
        <v>1978</v>
      </c>
      <c r="C26" s="50" t="s">
        <v>682</v>
      </c>
      <c r="D26" s="62"/>
      <c r="E26" s="102" t="s">
        <v>1991</v>
      </c>
    </row>
    <row r="27" spans="1:8" ht="12.75" customHeight="1" x14ac:dyDescent="0.2">
      <c r="A27" s="69">
        <f t="shared" si="0"/>
        <v>27</v>
      </c>
      <c r="B27" s="283" t="s">
        <v>2048</v>
      </c>
      <c r="C27" s="283"/>
      <c r="D27" s="283"/>
      <c r="E27" s="284"/>
    </row>
    <row r="28" spans="1:8" ht="48" customHeight="1" x14ac:dyDescent="0.2">
      <c r="A28" s="77">
        <f t="shared" si="0"/>
        <v>28</v>
      </c>
      <c r="B28" s="70" t="s">
        <v>1604</v>
      </c>
      <c r="C28" s="150" t="str">
        <f>VLOOKUP(C26,'3-DRG Table'!$A$13:$B$1268,2,FALSE)</f>
        <v>OTHER PNEUMONIA</v>
      </c>
      <c r="D28" s="103"/>
      <c r="E28" s="72" t="s">
        <v>1990</v>
      </c>
    </row>
    <row r="29" spans="1:8" ht="12.75" customHeight="1" x14ac:dyDescent="0.2">
      <c r="A29" s="78">
        <f t="shared" si="0"/>
        <v>29</v>
      </c>
      <c r="B29" s="73" t="s">
        <v>1983</v>
      </c>
      <c r="C29" s="41">
        <f>VLOOKUP(C26,'3-DRG Table'!$A$13:$C$1268,3,FALSE)</f>
        <v>2.73</v>
      </c>
      <c r="D29" s="8"/>
      <c r="E29" s="58" t="s">
        <v>1990</v>
      </c>
    </row>
    <row r="30" spans="1:8" ht="12.75" customHeight="1" x14ac:dyDescent="0.2">
      <c r="A30" s="79">
        <f t="shared" si="0"/>
        <v>30</v>
      </c>
      <c r="B30" s="74" t="s">
        <v>1986</v>
      </c>
      <c r="C30" s="75" t="str">
        <f>VLOOKUP(C26,'3-DRG Table'!$A$13:$E$1268,5,FALSE)</f>
        <v>No</v>
      </c>
      <c r="D30" s="76"/>
      <c r="E30" s="63" t="s">
        <v>1990</v>
      </c>
    </row>
    <row r="31" spans="1:8" ht="12.75" customHeight="1" x14ac:dyDescent="0.2">
      <c r="A31" s="64">
        <f t="shared" si="0"/>
        <v>31</v>
      </c>
      <c r="B31" s="285" t="s">
        <v>642</v>
      </c>
      <c r="C31" s="286"/>
      <c r="D31" s="286"/>
      <c r="E31" s="287"/>
    </row>
    <row r="32" spans="1:8" ht="12.75" customHeight="1" x14ac:dyDescent="0.2">
      <c r="A32" s="68">
        <f t="shared" si="0"/>
        <v>32</v>
      </c>
      <c r="B32" s="57" t="s">
        <v>1606</v>
      </c>
      <c r="C32" s="148">
        <f>VLOOKUP(C16,'4-Hospital Table'!$B$10:$E$78,3,FALSE)</f>
        <v>10292.51</v>
      </c>
      <c r="D32" s="8"/>
      <c r="E32" s="58" t="s">
        <v>1992</v>
      </c>
    </row>
    <row r="33" spans="1:38" ht="12.75" customHeight="1" x14ac:dyDescent="0.2">
      <c r="A33" s="68">
        <f t="shared" si="0"/>
        <v>33</v>
      </c>
      <c r="B33" s="57" t="s">
        <v>1980</v>
      </c>
      <c r="C33" s="42">
        <f>VLOOKUP(C26,'3-DRG Table'!$A$13:$F$1268,6,FALSE)</f>
        <v>0.42020000000000002</v>
      </c>
      <c r="D33" s="8"/>
      <c r="E33" s="58" t="s">
        <v>1993</v>
      </c>
    </row>
    <row r="34" spans="1:38" ht="12.75" customHeight="1" x14ac:dyDescent="0.2">
      <c r="A34" s="69">
        <f t="shared" si="0"/>
        <v>34</v>
      </c>
      <c r="B34" s="61" t="s">
        <v>1605</v>
      </c>
      <c r="C34" s="80">
        <f>C32*C33</f>
        <v>4324.9127020000005</v>
      </c>
      <c r="D34" s="76"/>
      <c r="E34" s="63" t="s">
        <v>1994</v>
      </c>
    </row>
    <row r="35" spans="1:38" ht="12.75" customHeight="1" x14ac:dyDescent="0.2">
      <c r="A35" s="64">
        <f t="shared" si="0"/>
        <v>35</v>
      </c>
      <c r="B35" s="285" t="s">
        <v>379</v>
      </c>
      <c r="C35" s="286"/>
      <c r="D35" s="286"/>
      <c r="E35" s="287"/>
    </row>
    <row r="36" spans="1:38" s="3" customFormat="1" ht="12.75" customHeight="1" x14ac:dyDescent="0.2">
      <c r="A36" s="68">
        <f t="shared" si="0"/>
        <v>36</v>
      </c>
      <c r="B36" s="57" t="s">
        <v>1601</v>
      </c>
      <c r="C36" s="7" t="str">
        <f>IF(Disch_stat="Yes","Yes","No")</f>
        <v>No</v>
      </c>
      <c r="D36" s="8"/>
      <c r="E36" s="58" t="s">
        <v>1995</v>
      </c>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row>
    <row r="37" spans="1:38" ht="12.75" customHeight="1" x14ac:dyDescent="0.2">
      <c r="A37" s="68">
        <f t="shared" si="0"/>
        <v>37</v>
      </c>
      <c r="B37" s="57" t="s">
        <v>1985</v>
      </c>
      <c r="C37" s="43">
        <f>IF(C36="Yes",(C34/C29)*(C20),0)</f>
        <v>0</v>
      </c>
      <c r="D37" s="8"/>
      <c r="E37" s="58" t="s">
        <v>1996</v>
      </c>
    </row>
    <row r="38" spans="1:38" ht="12.75" customHeight="1" x14ac:dyDescent="0.2">
      <c r="A38" s="68">
        <f t="shared" si="0"/>
        <v>38</v>
      </c>
      <c r="B38" s="57" t="s">
        <v>1984</v>
      </c>
      <c r="C38" s="43" t="str">
        <f>IF(AND(C36="Yes",C37&lt;C34),"Yes","No")</f>
        <v>No</v>
      </c>
      <c r="D38" s="8"/>
      <c r="E38" s="107" t="s">
        <v>2019</v>
      </c>
    </row>
    <row r="39" spans="1:38" ht="12.75" customHeight="1" x14ac:dyDescent="0.2">
      <c r="A39" s="69">
        <f t="shared" si="0"/>
        <v>39</v>
      </c>
      <c r="B39" s="113" t="s">
        <v>2020</v>
      </c>
      <c r="C39" s="81">
        <f>IF(AND(C36="Yes",C37&lt;C34),C37,C34)</f>
        <v>4324.9127020000005</v>
      </c>
      <c r="D39" s="76"/>
      <c r="E39" s="104" t="s">
        <v>1997</v>
      </c>
    </row>
    <row r="40" spans="1:38" ht="12.75" customHeight="1" x14ac:dyDescent="0.2">
      <c r="A40" s="77">
        <f t="shared" si="0"/>
        <v>40</v>
      </c>
      <c r="B40" s="288" t="s">
        <v>1614</v>
      </c>
      <c r="C40" s="289"/>
      <c r="D40" s="289"/>
      <c r="E40" s="290"/>
    </row>
    <row r="41" spans="1:38" ht="12.75" customHeight="1" x14ac:dyDescent="0.2">
      <c r="A41" s="78">
        <f t="shared" si="0"/>
        <v>41</v>
      </c>
      <c r="B41" s="70" t="s">
        <v>1615</v>
      </c>
      <c r="C41" s="82" t="str">
        <f>Disch_stat</f>
        <v>No</v>
      </c>
      <c r="D41" s="71"/>
      <c r="E41" s="105" t="s">
        <v>1995</v>
      </c>
    </row>
    <row r="42" spans="1:38" ht="12.75" customHeight="1" x14ac:dyDescent="0.2">
      <c r="A42" s="78">
        <f t="shared" si="0"/>
        <v>42</v>
      </c>
      <c r="B42" s="57" t="s">
        <v>1616</v>
      </c>
      <c r="C42" s="83" t="str">
        <f>C19</f>
        <v>No</v>
      </c>
      <c r="D42" s="8"/>
      <c r="E42" s="106" t="s">
        <v>1998</v>
      </c>
    </row>
    <row r="43" spans="1:38" ht="12.75" customHeight="1" x14ac:dyDescent="0.2">
      <c r="A43" s="78">
        <f t="shared" si="0"/>
        <v>43</v>
      </c>
      <c r="B43" s="57" t="s">
        <v>1617</v>
      </c>
      <c r="C43" s="83" t="str">
        <f>C30</f>
        <v>No</v>
      </c>
      <c r="D43" s="8"/>
      <c r="E43" s="106" t="s">
        <v>1999</v>
      </c>
    </row>
    <row r="44" spans="1:38" ht="12.75" customHeight="1" x14ac:dyDescent="0.2">
      <c r="A44" s="78">
        <f t="shared" si="0"/>
        <v>44</v>
      </c>
      <c r="B44" s="114" t="s">
        <v>2021</v>
      </c>
      <c r="C44" s="108" t="str">
        <f>IF(C41="Yes","Yes",IF(C42="Yes","Yes",IF(C43="Yes","Yes","No")))</f>
        <v>No</v>
      </c>
      <c r="D44" s="8"/>
      <c r="E44" s="107" t="s">
        <v>2003</v>
      </c>
    </row>
    <row r="45" spans="1:38" ht="12.75" customHeight="1" x14ac:dyDescent="0.2">
      <c r="A45" s="78">
        <f t="shared" si="0"/>
        <v>45</v>
      </c>
      <c r="B45" s="57" t="s">
        <v>1618</v>
      </c>
      <c r="C45" s="44" t="str">
        <f>C24</f>
        <v>Yes</v>
      </c>
      <c r="D45" s="8"/>
      <c r="E45" s="106" t="s">
        <v>2000</v>
      </c>
    </row>
    <row r="46" spans="1:38" ht="12.75" customHeight="1" x14ac:dyDescent="0.2">
      <c r="A46" s="78">
        <f t="shared" si="0"/>
        <v>46</v>
      </c>
      <c r="B46" s="57" t="s">
        <v>1619</v>
      </c>
      <c r="C46" s="44" t="str">
        <f>C25</f>
        <v>No</v>
      </c>
      <c r="D46" s="8"/>
      <c r="E46" s="106" t="s">
        <v>2001</v>
      </c>
    </row>
    <row r="47" spans="1:38" ht="12.75" customHeight="1" x14ac:dyDescent="0.2">
      <c r="A47" s="78">
        <f t="shared" si="0"/>
        <v>47</v>
      </c>
      <c r="B47" s="61" t="s">
        <v>1987</v>
      </c>
      <c r="C47" s="81">
        <f>IF(C44="Yes",C39,IF(AND(C44="No",C45="Yes"),(C39/C29),IF(AND(C44="No",C46="Yes"),(C39/C29)*0.5,C39)))</f>
        <v>1584.2171069597071</v>
      </c>
      <c r="D47" s="76"/>
      <c r="E47" s="110" t="s">
        <v>2002</v>
      </c>
    </row>
    <row r="48" spans="1:38" ht="12.75" customHeight="1" x14ac:dyDescent="0.2">
      <c r="A48" s="111">
        <f t="shared" si="0"/>
        <v>48</v>
      </c>
      <c r="B48" s="288" t="s">
        <v>1594</v>
      </c>
      <c r="C48" s="289"/>
      <c r="D48" s="289"/>
      <c r="E48" s="290"/>
    </row>
    <row r="49" spans="1:38" s="4" customFormat="1" ht="12.75" customHeight="1" x14ac:dyDescent="0.2">
      <c r="A49" s="77">
        <f t="shared" si="0"/>
        <v>49</v>
      </c>
      <c r="B49" s="70" t="s">
        <v>1620</v>
      </c>
      <c r="C49" s="84">
        <f>C47</f>
        <v>1584.2171069597071</v>
      </c>
      <c r="D49" s="71"/>
      <c r="E49" s="105" t="s">
        <v>2004</v>
      </c>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row>
    <row r="50" spans="1:38" s="2" customFormat="1" ht="12.75" customHeight="1" x14ac:dyDescent="0.2">
      <c r="A50" s="78">
        <f t="shared" si="0"/>
        <v>50</v>
      </c>
      <c r="B50" s="57" t="s">
        <v>1592</v>
      </c>
      <c r="C50" s="119">
        <f>VLOOKUP(C16,'4-Hospital Table'!$B$10:$E$78,4,FALSE)</f>
        <v>0.27539999999999998</v>
      </c>
      <c r="D50" s="8"/>
      <c r="E50" s="106" t="s">
        <v>2005</v>
      </c>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row>
    <row r="51" spans="1:38" ht="12.75" customHeight="1" x14ac:dyDescent="0.2">
      <c r="A51" s="78">
        <f t="shared" si="0"/>
        <v>51</v>
      </c>
      <c r="B51" s="57" t="s">
        <v>376</v>
      </c>
      <c r="C51" s="43">
        <f>Cov_chg*CCR</f>
        <v>5508</v>
      </c>
      <c r="D51" s="8"/>
      <c r="E51" s="106" t="s">
        <v>2006</v>
      </c>
    </row>
    <row r="52" spans="1:38" ht="12.75" customHeight="1" x14ac:dyDescent="0.2">
      <c r="A52" s="78">
        <f t="shared" si="0"/>
        <v>52</v>
      </c>
      <c r="B52" s="57" t="s">
        <v>644</v>
      </c>
      <c r="C52" s="43">
        <f>+C49-C51</f>
        <v>-3923.7828930402929</v>
      </c>
      <c r="D52" s="8"/>
      <c r="E52" s="58" t="s">
        <v>1944</v>
      </c>
    </row>
    <row r="53" spans="1:38" ht="12.75" customHeight="1" x14ac:dyDescent="0.2">
      <c r="A53" s="78">
        <f t="shared" si="0"/>
        <v>53</v>
      </c>
      <c r="B53" s="57" t="s">
        <v>1609</v>
      </c>
      <c r="C53" s="51">
        <f>VLOOKUP(C26,'3-DRG Table'!$A$13:$D$1268,4,FALSE)</f>
        <v>33000</v>
      </c>
      <c r="D53" s="8"/>
      <c r="E53" s="106" t="s">
        <v>1993</v>
      </c>
    </row>
    <row r="54" spans="1:38" ht="12.75" customHeight="1" x14ac:dyDescent="0.2">
      <c r="A54" s="78">
        <f t="shared" si="0"/>
        <v>54</v>
      </c>
      <c r="B54" s="57" t="s">
        <v>1610</v>
      </c>
      <c r="C54" s="20">
        <v>0.6</v>
      </c>
      <c r="D54" s="8"/>
      <c r="E54" s="106" t="s">
        <v>2007</v>
      </c>
    </row>
    <row r="55" spans="1:38" ht="12.75" customHeight="1" x14ac:dyDescent="0.2">
      <c r="A55" s="78">
        <f t="shared" si="0"/>
        <v>55</v>
      </c>
      <c r="B55" s="57" t="s">
        <v>643</v>
      </c>
      <c r="C55" s="15" t="str">
        <f>IF(C52&lt;-DRG_out_thresh,"Yes","No")</f>
        <v>No</v>
      </c>
      <c r="D55" s="8"/>
      <c r="E55" s="106" t="s">
        <v>2008</v>
      </c>
    </row>
    <row r="56" spans="1:38" ht="12.75" customHeight="1" x14ac:dyDescent="0.2">
      <c r="A56" s="79">
        <f t="shared" si="0"/>
        <v>56</v>
      </c>
      <c r="B56" s="61" t="s">
        <v>1621</v>
      </c>
      <c r="C56" s="81">
        <f>IF(C55="Yes",((-C52-DRG_out_thresh)*Marginal_cost_percent),0)</f>
        <v>0</v>
      </c>
      <c r="D56" s="76"/>
      <c r="E56" s="109" t="s">
        <v>2009</v>
      </c>
    </row>
    <row r="57" spans="1:38" ht="12.75" customHeight="1" x14ac:dyDescent="0.2">
      <c r="A57" s="64">
        <f t="shared" si="0"/>
        <v>57</v>
      </c>
      <c r="B57" s="286" t="s">
        <v>1607</v>
      </c>
      <c r="C57" s="286"/>
      <c r="D57" s="286"/>
      <c r="E57" s="287"/>
    </row>
    <row r="58" spans="1:38" ht="12.75" customHeight="1" x14ac:dyDescent="0.2">
      <c r="A58" s="69">
        <f t="shared" si="0"/>
        <v>58</v>
      </c>
      <c r="B58" s="85" t="s">
        <v>1600</v>
      </c>
      <c r="C58" s="86">
        <f>+C49+C56</f>
        <v>1584.2171069597071</v>
      </c>
      <c r="D58" s="87"/>
      <c r="E58" s="88" t="s">
        <v>2010</v>
      </c>
    </row>
    <row r="59" spans="1:38" ht="12.75" customHeight="1" x14ac:dyDescent="0.2">
      <c r="A59" s="89">
        <f t="shared" si="0"/>
        <v>59</v>
      </c>
      <c r="B59" s="288" t="s">
        <v>380</v>
      </c>
      <c r="C59" s="289"/>
      <c r="D59" s="289"/>
      <c r="E59" s="290"/>
    </row>
    <row r="60" spans="1:38" ht="12.75" customHeight="1" x14ac:dyDescent="0.2">
      <c r="A60" s="77">
        <f t="shared" si="0"/>
        <v>60</v>
      </c>
      <c r="B60" s="70" t="s">
        <v>1593</v>
      </c>
      <c r="C60" s="90" t="str">
        <f>IF(C20&lt;C21,"Yes","No")</f>
        <v>No</v>
      </c>
      <c r="D60" s="71"/>
      <c r="E60" s="105" t="s">
        <v>2011</v>
      </c>
    </row>
    <row r="61" spans="1:38" ht="12.75" customHeight="1" x14ac:dyDescent="0.2">
      <c r="A61" s="78">
        <f t="shared" si="0"/>
        <v>61</v>
      </c>
      <c r="B61" s="57" t="s">
        <v>1988</v>
      </c>
      <c r="C61" s="53">
        <f>C20/C21</f>
        <v>1</v>
      </c>
      <c r="D61" s="8"/>
      <c r="E61" s="58" t="s">
        <v>2012</v>
      </c>
    </row>
    <row r="62" spans="1:38" ht="12.75" customHeight="1" x14ac:dyDescent="0.2">
      <c r="A62" s="79">
        <f t="shared" si="0"/>
        <v>62</v>
      </c>
      <c r="B62" s="61" t="s">
        <v>1989</v>
      </c>
      <c r="C62" s="91">
        <f>C58*C61</f>
        <v>1584.2171069597071</v>
      </c>
      <c r="D62" s="76"/>
      <c r="E62" s="63" t="s">
        <v>2013</v>
      </c>
    </row>
    <row r="63" spans="1:38" ht="12.75" customHeight="1" x14ac:dyDescent="0.2">
      <c r="A63" s="89">
        <f t="shared" si="0"/>
        <v>63</v>
      </c>
      <c r="B63" s="289" t="s">
        <v>381</v>
      </c>
      <c r="C63" s="289"/>
      <c r="D63" s="289"/>
      <c r="E63" s="290"/>
    </row>
    <row r="64" spans="1:38" ht="12.75" customHeight="1" x14ac:dyDescent="0.2">
      <c r="A64" s="77">
        <f t="shared" si="0"/>
        <v>64</v>
      </c>
      <c r="B64" s="92" t="s">
        <v>1598</v>
      </c>
      <c r="C64" s="93">
        <f>+C22</f>
        <v>0</v>
      </c>
      <c r="D64" s="94"/>
      <c r="E64" s="95" t="s">
        <v>2014</v>
      </c>
    </row>
    <row r="65" spans="1:5" ht="12.75" customHeight="1" x14ac:dyDescent="0.2">
      <c r="A65" s="78">
        <f t="shared" si="0"/>
        <v>65</v>
      </c>
      <c r="B65" s="96" t="s">
        <v>645</v>
      </c>
      <c r="C65" s="5">
        <f>+C23</f>
        <v>0</v>
      </c>
      <c r="D65" s="6"/>
      <c r="E65" s="97" t="s">
        <v>2015</v>
      </c>
    </row>
    <row r="66" spans="1:5" ht="12.75" customHeight="1" x14ac:dyDescent="0.2">
      <c r="A66" s="79">
        <f t="shared" si="0"/>
        <v>66</v>
      </c>
      <c r="B66" s="98" t="s">
        <v>377</v>
      </c>
      <c r="C66" s="101">
        <f>IF((C62-C64-C65)&gt;0,C62-C64-C65,0)</f>
        <v>1584.2171069597071</v>
      </c>
      <c r="D66" s="99"/>
      <c r="E66" s="100" t="s">
        <v>2016</v>
      </c>
    </row>
    <row r="67" spans="1:5" ht="12.75" customHeight="1" x14ac:dyDescent="0.2">
      <c r="A67" s="118"/>
      <c r="B67" s="238" t="s">
        <v>2132</v>
      </c>
      <c r="C67" s="117"/>
      <c r="D67" s="99"/>
      <c r="E67" s="100"/>
    </row>
  </sheetData>
  <mergeCells count="16">
    <mergeCell ref="B40:E40"/>
    <mergeCell ref="B48:E48"/>
    <mergeCell ref="B57:E57"/>
    <mergeCell ref="B59:E59"/>
    <mergeCell ref="B63:E63"/>
    <mergeCell ref="B15:E15"/>
    <mergeCell ref="G15:H15"/>
    <mergeCell ref="B27:E27"/>
    <mergeCell ref="B31:E31"/>
    <mergeCell ref="B35:E35"/>
    <mergeCell ref="A12:E12"/>
    <mergeCell ref="A7:E7"/>
    <mergeCell ref="A8:E8"/>
    <mergeCell ref="A9:E9"/>
    <mergeCell ref="A10:E10"/>
    <mergeCell ref="A11:E11"/>
  </mergeCells>
  <dataValidations count="9">
    <dataValidation type="list" allowBlank="1" showInputMessage="1" showErrorMessage="1" sqref="C18:C19">
      <formula1>"Yes, No"</formula1>
    </dataValidation>
    <dataValidation type="list" showInputMessage="1" showErrorMessage="1" promptTitle="Alert" prompt="Is this a one day stay? Enter the appropriate response._x000a_" sqref="C24">
      <formula1>"Yes, No"</formula1>
    </dataValidation>
    <dataValidation type="list" showInputMessage="1" showErrorMessage="1" promptTitle="Alert" prompt="Is this a same day stay? Enter the appropriate response. _x000a_" sqref="C25">
      <formula1>"Yes,No"</formula1>
    </dataValidation>
    <dataValidation type="whole" allowBlank="1" showInputMessage="1" showErrorMessage="1" promptTitle="Alert!" prompt="This is the actual number of days covered by SCDHHS._x000a_" sqref="C20">
      <formula1>0</formula1>
      <formula2>1000000</formula2>
    </dataValidation>
    <dataValidation type="whole" allowBlank="1" showInputMessage="1" showErrorMessage="1" promptTitle="Alert" prompt="This value should be either equal to cell C20 or greater than cell C20. This is the actual number of days the beneficiary was in the facility receiving care._x000a_" sqref="C21">
      <formula1>0</formula1>
      <formula2>1000000</formula2>
    </dataValidation>
    <dataValidation type="whole" allowBlank="1" showInputMessage="1" showErrorMessage="1" sqref="C22:C23">
      <formula1>0</formula1>
      <formula2>3000000</formula2>
    </dataValidation>
    <dataValidation allowBlank="1" showInputMessage="1" showErrorMessage="1" promptTitle="Additional Info" prompt="If either cell C41 through C43 equals Yes, than Yes, the stay is exempt from the same-day or one-day adjustment, else, apply the one-day or same day adjustment as appropriate." sqref="C44"/>
    <dataValidation allowBlank="1" showInputMessage="1" showErrorMessage="1" promptTitle="Additional Info" prompt="If the stay is exempt from the one-day or same day pmt reduction, then bring unadjusted DRG pmt forward, else apply the one-day or same-day adjustment as appropriate. _x000a_" sqref="C47"/>
    <dataValidation allowBlank="1" showInputMessage="1" showErrorMessage="1" promptTitle="Additional Information " prompt="If the calculated loss is greater than the threshold, the stay qualifies for an outlier adjustment. " sqref="C55"/>
  </dataValidations>
  <pageMargins left="0.25" right="0.25" top="0.5" bottom="0.5" header="0.5" footer="0.5"/>
  <pageSetup scale="74"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'3-DRG Table'!$A$13:$A$1268</xm:f>
          </x14:formula1>
          <xm:sqref>C26</xm:sqref>
        </x14:dataValidation>
        <x14:dataValidation type="list" allowBlank="1" showInputMessage="1" showErrorMessage="1">
          <x14:formula1>
            <xm:f>'4-Hospital Table'!$B$10:$B$77</xm:f>
          </x14:formula1>
          <xm:sqref>C16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1548"/>
  <sheetViews>
    <sheetView topLeftCell="A1249" workbookViewId="0">
      <selection activeCell="B1278" sqref="B1278"/>
    </sheetView>
  </sheetViews>
  <sheetFormatPr defaultRowHeight="12.75" x14ac:dyDescent="0.2"/>
  <cols>
    <col min="1" max="1" width="7.28515625" style="21" customWidth="1"/>
    <col min="2" max="2" width="99" style="21" customWidth="1"/>
    <col min="3" max="3" width="9" style="21" customWidth="1"/>
    <col min="4" max="4" width="9.85546875" style="21" customWidth="1"/>
    <col min="5" max="5" width="12.140625" style="21" customWidth="1"/>
    <col min="6" max="6" width="9.85546875" style="21" customWidth="1"/>
    <col min="7" max="7" width="17.7109375" style="25" customWidth="1"/>
    <col min="8" max="8" width="24.140625" style="21" customWidth="1"/>
    <col min="9" max="9" width="24.7109375" style="21" customWidth="1"/>
    <col min="10" max="11" width="9.140625" style="21"/>
    <col min="12" max="12" width="11.140625" style="21" bestFit="1" customWidth="1"/>
    <col min="13" max="16384" width="9.140625" style="21"/>
  </cols>
  <sheetData>
    <row r="1" spans="1:13" s="162" customFormat="1" ht="20.25" x14ac:dyDescent="0.3">
      <c r="A1" s="291" t="s">
        <v>2054</v>
      </c>
      <c r="B1" s="292"/>
      <c r="C1" s="292"/>
      <c r="D1" s="292"/>
      <c r="E1" s="292"/>
      <c r="F1" s="292"/>
      <c r="G1" s="292"/>
      <c r="H1" s="292"/>
      <c r="I1" s="293"/>
      <c r="J1" s="193"/>
      <c r="K1" s="193"/>
      <c r="L1" s="193"/>
      <c r="M1" s="193"/>
    </row>
    <row r="2" spans="1:13" s="28" customFormat="1" ht="12.75" customHeight="1" x14ac:dyDescent="0.2">
      <c r="A2" s="184"/>
      <c r="B2" s="164"/>
      <c r="C2" s="165"/>
      <c r="D2" s="165"/>
      <c r="E2" s="165"/>
      <c r="F2" s="165"/>
      <c r="G2" s="166"/>
      <c r="H2" s="29"/>
      <c r="I2" s="241"/>
    </row>
    <row r="3" spans="1:13" s="28" customFormat="1" ht="12.75" customHeight="1" x14ac:dyDescent="0.2">
      <c r="A3" s="190" t="s">
        <v>382</v>
      </c>
      <c r="B3" s="191"/>
      <c r="C3" s="191"/>
      <c r="D3" s="191"/>
      <c r="E3" s="191"/>
      <c r="F3" s="191"/>
      <c r="G3" s="191"/>
      <c r="H3" s="191"/>
      <c r="I3" s="242"/>
    </row>
    <row r="4" spans="1:13" s="156" customFormat="1" ht="12.75" customHeight="1" x14ac:dyDescent="0.2">
      <c r="A4" s="185" t="s">
        <v>2055</v>
      </c>
      <c r="B4" s="168"/>
      <c r="C4" s="169"/>
      <c r="D4" s="170"/>
      <c r="E4" s="170"/>
      <c r="F4" s="171"/>
      <c r="G4" s="172"/>
      <c r="H4" s="173"/>
      <c r="I4" s="243"/>
      <c r="L4" s="157"/>
    </row>
    <row r="5" spans="1:13" ht="12.75" customHeight="1" x14ac:dyDescent="0.2">
      <c r="A5" s="296" t="s">
        <v>2056</v>
      </c>
      <c r="B5" s="297"/>
      <c r="C5" s="297"/>
      <c r="D5" s="297"/>
      <c r="E5" s="297"/>
      <c r="F5" s="297"/>
      <c r="G5" s="297"/>
      <c r="H5" s="297"/>
      <c r="I5" s="298"/>
    </row>
    <row r="6" spans="1:13" s="156" customFormat="1" ht="12.75" customHeight="1" x14ac:dyDescent="0.2">
      <c r="A6" s="187" t="s">
        <v>2057</v>
      </c>
      <c r="B6" s="174"/>
      <c r="C6" s="175"/>
      <c r="D6" s="174"/>
      <c r="E6" s="174"/>
      <c r="F6" s="176"/>
      <c r="G6" s="177"/>
      <c r="H6" s="178"/>
      <c r="I6" s="244"/>
      <c r="J6" s="158"/>
      <c r="K6" s="158"/>
      <c r="L6" s="159"/>
      <c r="M6" s="158"/>
    </row>
    <row r="7" spans="1:13" s="156" customFormat="1" ht="26.25" customHeight="1" x14ac:dyDescent="0.2">
      <c r="A7" s="299" t="s">
        <v>2058</v>
      </c>
      <c r="B7" s="300"/>
      <c r="C7" s="300"/>
      <c r="D7" s="300"/>
      <c r="E7" s="300"/>
      <c r="F7" s="300"/>
      <c r="G7" s="300"/>
      <c r="H7" s="300"/>
      <c r="I7" s="301"/>
      <c r="J7" s="167"/>
      <c r="K7" s="167"/>
      <c r="L7" s="167"/>
      <c r="M7" s="160"/>
    </row>
    <row r="8" spans="1:13" s="155" customFormat="1" ht="12.75" customHeight="1" x14ac:dyDescent="0.2">
      <c r="A8" s="299" t="s">
        <v>2059</v>
      </c>
      <c r="B8" s="300"/>
      <c r="C8" s="300"/>
      <c r="D8" s="300"/>
      <c r="E8" s="300"/>
      <c r="F8" s="300"/>
      <c r="G8" s="300"/>
      <c r="H8" s="300"/>
      <c r="I8" s="301"/>
      <c r="J8" s="167"/>
      <c r="K8" s="167"/>
      <c r="L8" s="167"/>
      <c r="M8" s="161"/>
    </row>
    <row r="9" spans="1:13" s="156" customFormat="1" ht="12.75" customHeight="1" x14ac:dyDescent="0.2">
      <c r="A9" s="184" t="s">
        <v>2060</v>
      </c>
      <c r="B9" s="163"/>
      <c r="C9" s="179"/>
      <c r="D9" s="163"/>
      <c r="E9" s="163"/>
      <c r="F9" s="180"/>
      <c r="G9" s="181"/>
      <c r="H9" s="182"/>
      <c r="I9" s="245"/>
      <c r="L9" s="157"/>
    </row>
    <row r="10" spans="1:13" s="156" customFormat="1" ht="12.75" customHeight="1" x14ac:dyDescent="0.2">
      <c r="A10" s="184" t="s">
        <v>2061</v>
      </c>
      <c r="B10" s="163"/>
      <c r="C10" s="179"/>
      <c r="D10" s="163"/>
      <c r="E10" s="163"/>
      <c r="F10" s="180"/>
      <c r="G10" s="181"/>
      <c r="H10" s="182"/>
      <c r="I10" s="245"/>
      <c r="L10" s="157"/>
    </row>
    <row r="11" spans="1:13" ht="12.75" customHeight="1" x14ac:dyDescent="0.2">
      <c r="A11" s="188"/>
      <c r="B11" s="189"/>
      <c r="C11" s="189"/>
      <c r="D11" s="189"/>
      <c r="E11" s="189"/>
      <c r="F11" s="189"/>
      <c r="G11" s="189"/>
      <c r="H11" s="189"/>
      <c r="I11" s="246"/>
    </row>
    <row r="12" spans="1:13" s="154" customFormat="1" ht="39.950000000000003" customHeight="1" x14ac:dyDescent="0.2">
      <c r="A12" s="151" t="s">
        <v>1978</v>
      </c>
      <c r="B12" s="152" t="s">
        <v>2041</v>
      </c>
      <c r="C12" s="152" t="s">
        <v>2052</v>
      </c>
      <c r="D12" s="152" t="s">
        <v>1608</v>
      </c>
      <c r="E12" s="152" t="s">
        <v>2042</v>
      </c>
      <c r="F12" s="131" t="s">
        <v>2043</v>
      </c>
      <c r="G12" s="131" t="s">
        <v>2062</v>
      </c>
      <c r="H12" s="153" t="s">
        <v>2053</v>
      </c>
      <c r="I12" s="247" t="s">
        <v>2063</v>
      </c>
    </row>
    <row r="13" spans="1:13" ht="12.75" customHeight="1" x14ac:dyDescent="0.2">
      <c r="A13" s="132" t="s">
        <v>383</v>
      </c>
      <c r="B13" s="22" t="s">
        <v>384</v>
      </c>
      <c r="C13" s="128">
        <v>7.63</v>
      </c>
      <c r="D13" s="31">
        <v>98000</v>
      </c>
      <c r="E13" s="24" t="s">
        <v>1603</v>
      </c>
      <c r="F13" s="129">
        <v>7.4839000000000002</v>
      </c>
      <c r="G13" s="32">
        <v>77028.12</v>
      </c>
      <c r="H13" s="21" t="s">
        <v>2030</v>
      </c>
      <c r="I13" s="248" t="s">
        <v>2034</v>
      </c>
      <c r="J13" s="194"/>
      <c r="K13" s="195"/>
      <c r="L13" s="196"/>
    </row>
    <row r="14" spans="1:13" ht="12.75" customHeight="1" x14ac:dyDescent="0.2">
      <c r="A14" s="132" t="s">
        <v>385</v>
      </c>
      <c r="B14" s="22" t="s">
        <v>384</v>
      </c>
      <c r="C14" s="128">
        <v>8.57</v>
      </c>
      <c r="D14" s="31">
        <v>98000</v>
      </c>
      <c r="E14" s="24" t="s">
        <v>1603</v>
      </c>
      <c r="F14" s="129">
        <v>7.5256999999999996</v>
      </c>
      <c r="G14" s="32">
        <v>77458.34</v>
      </c>
      <c r="H14" s="21" t="s">
        <v>2030</v>
      </c>
      <c r="I14" s="248" t="s">
        <v>2034</v>
      </c>
      <c r="J14" s="194"/>
      <c r="K14" s="195"/>
      <c r="L14" s="196"/>
    </row>
    <row r="15" spans="1:13" ht="12.75" customHeight="1" x14ac:dyDescent="0.2">
      <c r="A15" s="132" t="s">
        <v>386</v>
      </c>
      <c r="B15" s="22" t="s">
        <v>384</v>
      </c>
      <c r="C15" s="128">
        <v>12.52</v>
      </c>
      <c r="D15" s="31">
        <v>98000</v>
      </c>
      <c r="E15" s="24" t="s">
        <v>1603</v>
      </c>
      <c r="F15" s="129">
        <v>8.8396000000000008</v>
      </c>
      <c r="G15" s="32">
        <v>90981.67</v>
      </c>
      <c r="H15" s="21" t="s">
        <v>2030</v>
      </c>
      <c r="I15" s="248" t="s">
        <v>2034</v>
      </c>
      <c r="J15" s="194"/>
      <c r="K15" s="195"/>
      <c r="L15" s="196"/>
    </row>
    <row r="16" spans="1:13" ht="12.75" customHeight="1" x14ac:dyDescent="0.2">
      <c r="A16" s="132" t="s">
        <v>387</v>
      </c>
      <c r="B16" s="22" t="s">
        <v>384</v>
      </c>
      <c r="C16" s="128">
        <v>31.57</v>
      </c>
      <c r="D16" s="31">
        <v>98000</v>
      </c>
      <c r="E16" s="24" t="s">
        <v>1603</v>
      </c>
      <c r="F16" s="129">
        <v>15.3728</v>
      </c>
      <c r="G16" s="32">
        <v>158224.70000000001</v>
      </c>
      <c r="H16" s="21" t="s">
        <v>2030</v>
      </c>
      <c r="I16" s="248" t="s">
        <v>2034</v>
      </c>
      <c r="J16" s="194"/>
      <c r="K16" s="195"/>
      <c r="L16" s="196"/>
    </row>
    <row r="17" spans="1:12" ht="12.75" customHeight="1" x14ac:dyDescent="0.2">
      <c r="A17" s="132" t="s">
        <v>388</v>
      </c>
      <c r="B17" s="22" t="s">
        <v>389</v>
      </c>
      <c r="C17" s="128">
        <v>9.3699999999999992</v>
      </c>
      <c r="D17" s="31">
        <v>98000</v>
      </c>
      <c r="E17" s="24" t="s">
        <v>1603</v>
      </c>
      <c r="F17" s="129">
        <v>8.1601999999999997</v>
      </c>
      <c r="G17" s="32">
        <v>83988.94</v>
      </c>
      <c r="H17" s="21" t="s">
        <v>2030</v>
      </c>
      <c r="I17" s="248" t="s">
        <v>2035</v>
      </c>
      <c r="J17" s="194"/>
      <c r="K17" s="195"/>
      <c r="L17" s="196"/>
    </row>
    <row r="18" spans="1:12" ht="12.75" customHeight="1" x14ac:dyDescent="0.2">
      <c r="A18" s="132" t="s">
        <v>390</v>
      </c>
      <c r="B18" s="22" t="s">
        <v>389</v>
      </c>
      <c r="C18" s="128">
        <v>14.7</v>
      </c>
      <c r="D18" s="31">
        <v>98000</v>
      </c>
      <c r="E18" s="24" t="s">
        <v>1603</v>
      </c>
      <c r="F18" s="129">
        <v>9.6670999999999996</v>
      </c>
      <c r="G18" s="32">
        <v>99498.72</v>
      </c>
      <c r="H18" s="21" t="s">
        <v>2030</v>
      </c>
      <c r="I18" s="248" t="s">
        <v>2035</v>
      </c>
      <c r="J18" s="194"/>
      <c r="K18" s="195"/>
      <c r="L18" s="196"/>
    </row>
    <row r="19" spans="1:12" ht="12.75" customHeight="1" x14ac:dyDescent="0.2">
      <c r="A19" s="132" t="s">
        <v>391</v>
      </c>
      <c r="B19" s="22" t="s">
        <v>389</v>
      </c>
      <c r="C19" s="128">
        <v>21.53</v>
      </c>
      <c r="D19" s="31">
        <v>98000</v>
      </c>
      <c r="E19" s="24" t="s">
        <v>1603</v>
      </c>
      <c r="F19" s="129">
        <v>12.055</v>
      </c>
      <c r="G19" s="32">
        <v>124076.21</v>
      </c>
      <c r="H19" s="21" t="s">
        <v>2030</v>
      </c>
      <c r="I19" s="248" t="s">
        <v>2035</v>
      </c>
      <c r="J19" s="194"/>
      <c r="K19" s="195"/>
      <c r="L19" s="196"/>
    </row>
    <row r="20" spans="1:12" ht="12.75" customHeight="1" x14ac:dyDescent="0.2">
      <c r="A20" s="132" t="s">
        <v>392</v>
      </c>
      <c r="B20" s="22" t="s">
        <v>389</v>
      </c>
      <c r="C20" s="128">
        <v>36.72</v>
      </c>
      <c r="D20" s="31">
        <v>98000</v>
      </c>
      <c r="E20" s="24" t="s">
        <v>1603</v>
      </c>
      <c r="F20" s="129">
        <v>18.080100000000002</v>
      </c>
      <c r="G20" s="32">
        <v>186089.61</v>
      </c>
      <c r="H20" s="21" t="s">
        <v>2030</v>
      </c>
      <c r="I20" s="248" t="s">
        <v>2035</v>
      </c>
      <c r="J20" s="194"/>
      <c r="K20" s="195"/>
      <c r="L20" s="196"/>
    </row>
    <row r="21" spans="1:12" ht="12.75" customHeight="1" x14ac:dyDescent="0.2">
      <c r="A21" s="132" t="s">
        <v>393</v>
      </c>
      <c r="B21" s="22" t="s">
        <v>394</v>
      </c>
      <c r="C21" s="128">
        <v>16.930000000000003</v>
      </c>
      <c r="D21" s="31">
        <v>70038</v>
      </c>
      <c r="E21" s="24" t="s">
        <v>1603</v>
      </c>
      <c r="F21" s="129">
        <v>4.2401999999999997</v>
      </c>
      <c r="G21" s="32">
        <v>43642.3</v>
      </c>
      <c r="H21" s="21" t="s">
        <v>2030</v>
      </c>
      <c r="I21" s="248" t="s">
        <v>2035</v>
      </c>
      <c r="J21" s="194"/>
      <c r="K21" s="195"/>
      <c r="L21" s="196"/>
    </row>
    <row r="22" spans="1:12" ht="12.75" customHeight="1" x14ac:dyDescent="0.2">
      <c r="A22" s="132" t="s">
        <v>395</v>
      </c>
      <c r="B22" s="22" t="s">
        <v>394</v>
      </c>
      <c r="C22" s="128">
        <v>22.57</v>
      </c>
      <c r="D22" s="31">
        <v>98000</v>
      </c>
      <c r="E22" s="24" t="s">
        <v>1603</v>
      </c>
      <c r="F22" s="129">
        <v>6.2664</v>
      </c>
      <c r="G22" s="32">
        <v>64496.98</v>
      </c>
      <c r="H22" s="21" t="s">
        <v>2030</v>
      </c>
      <c r="I22" s="248" t="s">
        <v>2035</v>
      </c>
      <c r="J22" s="194"/>
      <c r="K22" s="195"/>
      <c r="L22" s="196"/>
    </row>
    <row r="23" spans="1:12" ht="12.75" customHeight="1" x14ac:dyDescent="0.2">
      <c r="A23" s="132" t="s">
        <v>396</v>
      </c>
      <c r="B23" s="22" t="s">
        <v>394</v>
      </c>
      <c r="C23" s="128">
        <v>32.799999999999997</v>
      </c>
      <c r="D23" s="31">
        <v>98000</v>
      </c>
      <c r="E23" s="24" t="s">
        <v>1603</v>
      </c>
      <c r="F23" s="129">
        <v>10.1363</v>
      </c>
      <c r="G23" s="32">
        <v>104327.97</v>
      </c>
      <c r="H23" s="21" t="s">
        <v>2030</v>
      </c>
      <c r="I23" s="248" t="s">
        <v>2035</v>
      </c>
      <c r="J23" s="194"/>
      <c r="K23" s="195"/>
      <c r="L23" s="196"/>
    </row>
    <row r="24" spans="1:12" ht="12.75" customHeight="1" x14ac:dyDescent="0.2">
      <c r="A24" s="132" t="s">
        <v>397</v>
      </c>
      <c r="B24" s="22" t="s">
        <v>394</v>
      </c>
      <c r="C24" s="128">
        <v>51.19</v>
      </c>
      <c r="D24" s="31">
        <v>98000</v>
      </c>
      <c r="E24" s="24" t="s">
        <v>1603</v>
      </c>
      <c r="F24" s="129">
        <v>18.216200000000001</v>
      </c>
      <c r="G24" s="32">
        <v>187490.42</v>
      </c>
      <c r="H24" s="21" t="s">
        <v>2030</v>
      </c>
      <c r="I24" s="248" t="s">
        <v>2035</v>
      </c>
      <c r="J24" s="194"/>
      <c r="K24" s="195"/>
      <c r="L24" s="196"/>
    </row>
    <row r="25" spans="1:12" ht="12.75" customHeight="1" x14ac:dyDescent="0.2">
      <c r="A25" s="132" t="s">
        <v>398</v>
      </c>
      <c r="B25" s="22" t="s">
        <v>399</v>
      </c>
      <c r="C25" s="128">
        <v>22.900000000000002</v>
      </c>
      <c r="D25" s="31">
        <v>98000</v>
      </c>
      <c r="E25" s="24" t="s">
        <v>1603</v>
      </c>
      <c r="F25" s="129">
        <v>6.4916</v>
      </c>
      <c r="G25" s="32">
        <v>66814.86</v>
      </c>
      <c r="H25" s="21" t="s">
        <v>2030</v>
      </c>
      <c r="I25" s="248" t="s">
        <v>2035</v>
      </c>
      <c r="J25" s="194"/>
      <c r="K25" s="195"/>
      <c r="L25" s="196"/>
    </row>
    <row r="26" spans="1:12" ht="12.75" customHeight="1" x14ac:dyDescent="0.2">
      <c r="A26" s="132" t="s">
        <v>400</v>
      </c>
      <c r="B26" s="22" t="s">
        <v>399</v>
      </c>
      <c r="C26" s="128">
        <v>20.6</v>
      </c>
      <c r="D26" s="31">
        <v>98000</v>
      </c>
      <c r="E26" s="24" t="s">
        <v>1603</v>
      </c>
      <c r="F26" s="129">
        <v>6.7502000000000004</v>
      </c>
      <c r="G26" s="32">
        <v>69476.5</v>
      </c>
      <c r="H26" s="21" t="s">
        <v>2030</v>
      </c>
      <c r="I26" s="248" t="s">
        <v>2035</v>
      </c>
      <c r="J26" s="194"/>
      <c r="K26" s="195"/>
      <c r="L26" s="196"/>
    </row>
    <row r="27" spans="1:12" ht="12.75" customHeight="1" x14ac:dyDescent="0.2">
      <c r="A27" s="132" t="s">
        <v>401</v>
      </c>
      <c r="B27" s="22" t="s">
        <v>399</v>
      </c>
      <c r="C27" s="128">
        <v>26.400000000000002</v>
      </c>
      <c r="D27" s="31">
        <v>98000</v>
      </c>
      <c r="E27" s="24" t="s">
        <v>1603</v>
      </c>
      <c r="F27" s="129">
        <v>9.2478999999999996</v>
      </c>
      <c r="G27" s="32">
        <v>95184.1</v>
      </c>
      <c r="H27" s="21" t="s">
        <v>2030</v>
      </c>
      <c r="I27" s="248" t="s">
        <v>2035</v>
      </c>
      <c r="J27" s="194"/>
      <c r="K27" s="195"/>
      <c r="L27" s="196"/>
    </row>
    <row r="28" spans="1:12" ht="12.75" customHeight="1" x14ac:dyDescent="0.2">
      <c r="A28" s="132" t="s">
        <v>402</v>
      </c>
      <c r="B28" s="22" t="s">
        <v>399</v>
      </c>
      <c r="C28" s="128">
        <v>38.589999999999996</v>
      </c>
      <c r="D28" s="31">
        <v>98000</v>
      </c>
      <c r="E28" s="24" t="s">
        <v>1603</v>
      </c>
      <c r="F28" s="129">
        <v>14.16</v>
      </c>
      <c r="G28" s="32">
        <v>145741.94</v>
      </c>
      <c r="H28" s="21" t="s">
        <v>2030</v>
      </c>
      <c r="I28" s="248" t="s">
        <v>2035</v>
      </c>
      <c r="J28" s="194"/>
      <c r="K28" s="195"/>
      <c r="L28" s="196"/>
    </row>
    <row r="29" spans="1:12" ht="12.75" customHeight="1" x14ac:dyDescent="0.2">
      <c r="A29" s="132" t="s">
        <v>403</v>
      </c>
      <c r="B29" s="22" t="s">
        <v>404</v>
      </c>
      <c r="C29" s="128">
        <v>27.740000000000002</v>
      </c>
      <c r="D29" s="31">
        <v>98000</v>
      </c>
      <c r="E29" s="24" t="s">
        <v>1603</v>
      </c>
      <c r="F29" s="129">
        <v>4.9002999999999997</v>
      </c>
      <c r="G29" s="32">
        <v>50436.39</v>
      </c>
      <c r="H29" s="21" t="s">
        <v>2030</v>
      </c>
      <c r="I29" s="248" t="s">
        <v>2035</v>
      </c>
      <c r="J29" s="194"/>
      <c r="K29" s="195"/>
      <c r="L29" s="196"/>
    </row>
    <row r="30" spans="1:12" ht="12.75" customHeight="1" x14ac:dyDescent="0.2">
      <c r="A30" s="132" t="s">
        <v>405</v>
      </c>
      <c r="B30" s="22" t="s">
        <v>404</v>
      </c>
      <c r="C30" s="128">
        <v>19.470000000000002</v>
      </c>
      <c r="D30" s="31">
        <v>98000</v>
      </c>
      <c r="E30" s="24" t="s">
        <v>1603</v>
      </c>
      <c r="F30" s="129">
        <v>5.2325999999999997</v>
      </c>
      <c r="G30" s="32">
        <v>53856.59</v>
      </c>
      <c r="H30" s="21" t="s">
        <v>2030</v>
      </c>
      <c r="I30" s="248" t="s">
        <v>2035</v>
      </c>
      <c r="J30" s="194"/>
      <c r="K30" s="195"/>
      <c r="L30" s="196"/>
    </row>
    <row r="31" spans="1:12" ht="12.75" customHeight="1" x14ac:dyDescent="0.2">
      <c r="A31" s="132" t="s">
        <v>406</v>
      </c>
      <c r="B31" s="22" t="s">
        <v>404</v>
      </c>
      <c r="C31" s="128">
        <v>23.94</v>
      </c>
      <c r="D31" s="31">
        <v>98000</v>
      </c>
      <c r="E31" s="24" t="s">
        <v>1603</v>
      </c>
      <c r="F31" s="129">
        <v>6.7134999999999998</v>
      </c>
      <c r="G31" s="32">
        <v>69098.77</v>
      </c>
      <c r="H31" s="21" t="s">
        <v>2030</v>
      </c>
      <c r="I31" s="248" t="s">
        <v>2035</v>
      </c>
      <c r="J31" s="194"/>
      <c r="K31" s="195"/>
      <c r="L31" s="196"/>
    </row>
    <row r="32" spans="1:12" ht="12.75" customHeight="1" x14ac:dyDescent="0.2">
      <c r="A32" s="132" t="s">
        <v>407</v>
      </c>
      <c r="B32" s="22" t="s">
        <v>404</v>
      </c>
      <c r="C32" s="128">
        <v>32.79</v>
      </c>
      <c r="D32" s="31">
        <v>98000</v>
      </c>
      <c r="E32" s="24" t="s">
        <v>1603</v>
      </c>
      <c r="F32" s="129">
        <v>9.5916999999999994</v>
      </c>
      <c r="G32" s="32">
        <v>98722.67</v>
      </c>
      <c r="H32" s="21" t="s">
        <v>2030</v>
      </c>
      <c r="I32" s="248" t="s">
        <v>2035</v>
      </c>
      <c r="J32" s="194"/>
      <c r="K32" s="195"/>
      <c r="L32" s="196"/>
    </row>
    <row r="33" spans="1:12" ht="12.75" customHeight="1" x14ac:dyDescent="0.2">
      <c r="A33" s="132" t="s">
        <v>408</v>
      </c>
      <c r="B33" s="22" t="s">
        <v>409</v>
      </c>
      <c r="C33" s="128">
        <v>5.9</v>
      </c>
      <c r="D33" s="31">
        <v>98000</v>
      </c>
      <c r="E33" s="24" t="s">
        <v>1603</v>
      </c>
      <c r="F33" s="129">
        <v>7.5339999999999998</v>
      </c>
      <c r="G33" s="32">
        <v>77543.77</v>
      </c>
      <c r="H33" s="21" t="s">
        <v>2030</v>
      </c>
      <c r="I33" s="248" t="s">
        <v>2034</v>
      </c>
      <c r="J33" s="194"/>
      <c r="K33" s="195"/>
      <c r="L33" s="196"/>
    </row>
    <row r="34" spans="1:12" ht="12.75" customHeight="1" x14ac:dyDescent="0.2">
      <c r="A34" s="132" t="s">
        <v>410</v>
      </c>
      <c r="B34" s="22" t="s">
        <v>409</v>
      </c>
      <c r="C34" s="128">
        <v>8.129999999999999</v>
      </c>
      <c r="D34" s="31">
        <v>98000</v>
      </c>
      <c r="E34" s="24" t="s">
        <v>1603</v>
      </c>
      <c r="F34" s="129">
        <v>8.4834999999999994</v>
      </c>
      <c r="G34" s="32">
        <v>87316.51</v>
      </c>
      <c r="H34" s="21" t="s">
        <v>2030</v>
      </c>
      <c r="I34" s="248" t="s">
        <v>2034</v>
      </c>
      <c r="J34" s="194"/>
      <c r="K34" s="195"/>
      <c r="L34" s="196"/>
    </row>
    <row r="35" spans="1:12" ht="12.75" customHeight="1" x14ac:dyDescent="0.2">
      <c r="A35" s="132" t="s">
        <v>411</v>
      </c>
      <c r="B35" s="22" t="s">
        <v>409</v>
      </c>
      <c r="C35" s="128">
        <v>10.16</v>
      </c>
      <c r="D35" s="31">
        <v>98000</v>
      </c>
      <c r="E35" s="24" t="s">
        <v>1603</v>
      </c>
      <c r="F35" s="129">
        <v>9.0983000000000001</v>
      </c>
      <c r="G35" s="32">
        <v>93644.34</v>
      </c>
      <c r="H35" s="21" t="s">
        <v>2030</v>
      </c>
      <c r="I35" s="248" t="s">
        <v>2034</v>
      </c>
      <c r="J35" s="194"/>
      <c r="K35" s="195"/>
      <c r="L35" s="196"/>
    </row>
    <row r="36" spans="1:12" ht="12.75" customHeight="1" x14ac:dyDescent="0.2">
      <c r="A36" s="132" t="s">
        <v>412</v>
      </c>
      <c r="B36" s="22" t="s">
        <v>409</v>
      </c>
      <c r="C36" s="128">
        <v>24.71</v>
      </c>
      <c r="D36" s="31">
        <v>98000</v>
      </c>
      <c r="E36" s="24" t="s">
        <v>1603</v>
      </c>
      <c r="F36" s="129">
        <v>13.9742</v>
      </c>
      <c r="G36" s="32">
        <v>143829.59</v>
      </c>
      <c r="H36" s="21" t="s">
        <v>2030</v>
      </c>
      <c r="I36" s="248" t="s">
        <v>2034</v>
      </c>
      <c r="J36" s="194"/>
      <c r="K36" s="195"/>
      <c r="L36" s="196"/>
    </row>
    <row r="37" spans="1:12" ht="12.75" customHeight="1" x14ac:dyDescent="0.2">
      <c r="A37" s="132" t="s">
        <v>413</v>
      </c>
      <c r="B37" s="22" t="s">
        <v>414</v>
      </c>
      <c r="C37" s="128">
        <v>5.41</v>
      </c>
      <c r="D37" s="31">
        <v>42560</v>
      </c>
      <c r="E37" s="24" t="s">
        <v>1603</v>
      </c>
      <c r="F37" s="129">
        <v>1.7474000000000001</v>
      </c>
      <c r="G37" s="32">
        <v>17985.13</v>
      </c>
      <c r="H37" s="21" t="s">
        <v>2030</v>
      </c>
      <c r="I37" s="248" t="s">
        <v>2035</v>
      </c>
      <c r="J37" s="194"/>
      <c r="K37" s="195"/>
      <c r="L37" s="196"/>
    </row>
    <row r="38" spans="1:12" ht="12.75" customHeight="1" x14ac:dyDescent="0.2">
      <c r="A38" s="132" t="s">
        <v>415</v>
      </c>
      <c r="B38" s="22" t="s">
        <v>414</v>
      </c>
      <c r="C38" s="128">
        <v>6.37</v>
      </c>
      <c r="D38" s="31">
        <v>59388</v>
      </c>
      <c r="E38" s="24" t="s">
        <v>1603</v>
      </c>
      <c r="F38" s="129">
        <v>2.2987000000000002</v>
      </c>
      <c r="G38" s="32">
        <v>23659.39</v>
      </c>
      <c r="H38" s="21" t="s">
        <v>2030</v>
      </c>
      <c r="I38" s="248" t="s">
        <v>2035</v>
      </c>
      <c r="J38" s="194"/>
      <c r="K38" s="195"/>
      <c r="L38" s="196"/>
    </row>
    <row r="39" spans="1:12" ht="12.75" customHeight="1" x14ac:dyDescent="0.2">
      <c r="A39" s="132" t="s">
        <v>416</v>
      </c>
      <c r="B39" s="22" t="s">
        <v>414</v>
      </c>
      <c r="C39" s="128">
        <v>9.94</v>
      </c>
      <c r="D39" s="31">
        <v>95576</v>
      </c>
      <c r="E39" s="24" t="s">
        <v>1603</v>
      </c>
      <c r="F39" s="129">
        <v>3.2364999999999999</v>
      </c>
      <c r="G39" s="32">
        <v>33311.71</v>
      </c>
      <c r="H39" s="21" t="s">
        <v>2030</v>
      </c>
      <c r="I39" s="248" t="s">
        <v>2035</v>
      </c>
      <c r="J39" s="194"/>
      <c r="K39" s="195"/>
      <c r="L39" s="196"/>
    </row>
    <row r="40" spans="1:12" ht="12.75" customHeight="1" x14ac:dyDescent="0.2">
      <c r="A40" s="132" t="s">
        <v>417</v>
      </c>
      <c r="B40" s="22" t="s">
        <v>414</v>
      </c>
      <c r="C40" s="128">
        <v>16.89</v>
      </c>
      <c r="D40" s="31">
        <v>98000</v>
      </c>
      <c r="E40" s="24" t="s">
        <v>1603</v>
      </c>
      <c r="F40" s="129">
        <v>5.7908999999999997</v>
      </c>
      <c r="G40" s="32">
        <v>59602.9</v>
      </c>
      <c r="H40" s="21" t="s">
        <v>2030</v>
      </c>
      <c r="I40" s="248" t="s">
        <v>2035</v>
      </c>
      <c r="J40" s="194"/>
      <c r="K40" s="195"/>
      <c r="L40" s="196"/>
    </row>
    <row r="41" spans="1:12" ht="12.75" customHeight="1" x14ac:dyDescent="0.2">
      <c r="A41" s="132" t="s">
        <v>418</v>
      </c>
      <c r="B41" s="22" t="s">
        <v>419</v>
      </c>
      <c r="C41" s="128">
        <v>3.9899999999999998</v>
      </c>
      <c r="D41" s="31">
        <v>45136</v>
      </c>
      <c r="E41" s="24" t="s">
        <v>1603</v>
      </c>
      <c r="F41" s="129">
        <v>1.9469000000000001</v>
      </c>
      <c r="G41" s="32">
        <v>20038.490000000002</v>
      </c>
      <c r="H41" s="21" t="s">
        <v>2030</v>
      </c>
      <c r="I41" s="248" t="s">
        <v>2035</v>
      </c>
      <c r="J41" s="194"/>
      <c r="K41" s="195"/>
      <c r="L41" s="196"/>
    </row>
    <row r="42" spans="1:12" ht="12.75" customHeight="1" x14ac:dyDescent="0.2">
      <c r="A42" s="132" t="s">
        <v>420</v>
      </c>
      <c r="B42" s="22" t="s">
        <v>419</v>
      </c>
      <c r="C42" s="128">
        <v>5.8</v>
      </c>
      <c r="D42" s="31">
        <v>53941</v>
      </c>
      <c r="E42" s="24" t="s">
        <v>1603</v>
      </c>
      <c r="F42" s="129">
        <v>2.5682</v>
      </c>
      <c r="G42" s="32">
        <v>26433.22</v>
      </c>
      <c r="H42" s="21" t="s">
        <v>2030</v>
      </c>
      <c r="I42" s="248" t="s">
        <v>2035</v>
      </c>
      <c r="J42" s="194"/>
      <c r="K42" s="195"/>
      <c r="L42" s="196"/>
    </row>
    <row r="43" spans="1:12" ht="12.75" customHeight="1" x14ac:dyDescent="0.2">
      <c r="A43" s="132" t="s">
        <v>421</v>
      </c>
      <c r="B43" s="22" t="s">
        <v>419</v>
      </c>
      <c r="C43" s="128">
        <v>10.379999999999999</v>
      </c>
      <c r="D43" s="31">
        <v>61884</v>
      </c>
      <c r="E43" s="24" t="s">
        <v>1603</v>
      </c>
      <c r="F43" s="129">
        <v>3.7498</v>
      </c>
      <c r="G43" s="32">
        <v>38594.85</v>
      </c>
      <c r="H43" s="21" t="s">
        <v>2030</v>
      </c>
      <c r="I43" s="248" t="s">
        <v>2035</v>
      </c>
      <c r="J43" s="194"/>
      <c r="K43" s="195"/>
      <c r="L43" s="196"/>
    </row>
    <row r="44" spans="1:12" ht="12.75" customHeight="1" x14ac:dyDescent="0.2">
      <c r="A44" s="132" t="s">
        <v>422</v>
      </c>
      <c r="B44" s="22" t="s">
        <v>419</v>
      </c>
      <c r="C44" s="128">
        <v>18.5</v>
      </c>
      <c r="D44" s="31">
        <v>98000</v>
      </c>
      <c r="E44" s="24" t="s">
        <v>1603</v>
      </c>
      <c r="F44" s="129">
        <v>6.298</v>
      </c>
      <c r="G44" s="32">
        <v>64822.23</v>
      </c>
      <c r="H44" s="21" t="s">
        <v>2030</v>
      </c>
      <c r="I44" s="248" t="s">
        <v>2035</v>
      </c>
      <c r="J44" s="194"/>
      <c r="K44" s="195"/>
      <c r="L44" s="196"/>
    </row>
    <row r="45" spans="1:12" ht="12.75" customHeight="1" x14ac:dyDescent="0.2">
      <c r="A45" s="132" t="s">
        <v>423</v>
      </c>
      <c r="B45" s="22" t="s">
        <v>424</v>
      </c>
      <c r="C45" s="128">
        <v>2.8099999999999996</v>
      </c>
      <c r="D45" s="31">
        <v>33000</v>
      </c>
      <c r="E45" s="24" t="s">
        <v>1603</v>
      </c>
      <c r="F45" s="129">
        <v>1.1879999999999999</v>
      </c>
      <c r="G45" s="32">
        <v>12227.5</v>
      </c>
      <c r="H45" s="21" t="s">
        <v>2030</v>
      </c>
      <c r="I45" s="248" t="s">
        <v>2035</v>
      </c>
      <c r="J45" s="194"/>
      <c r="K45" s="195"/>
      <c r="L45" s="196"/>
    </row>
    <row r="46" spans="1:12" ht="12.75" customHeight="1" x14ac:dyDescent="0.2">
      <c r="A46" s="132" t="s">
        <v>425</v>
      </c>
      <c r="B46" s="22" t="s">
        <v>424</v>
      </c>
      <c r="C46" s="128">
        <v>5.3599999999999994</v>
      </c>
      <c r="D46" s="31">
        <v>33000</v>
      </c>
      <c r="E46" s="24" t="s">
        <v>1603</v>
      </c>
      <c r="F46" s="129">
        <v>1.5662</v>
      </c>
      <c r="G46" s="32">
        <v>16120.13</v>
      </c>
      <c r="H46" s="21" t="s">
        <v>2030</v>
      </c>
      <c r="I46" s="248" t="s">
        <v>2035</v>
      </c>
      <c r="J46" s="194"/>
      <c r="K46" s="195"/>
      <c r="L46" s="196"/>
    </row>
    <row r="47" spans="1:12" ht="12.75" customHeight="1" x14ac:dyDescent="0.2">
      <c r="A47" s="132" t="s">
        <v>426</v>
      </c>
      <c r="B47" s="22" t="s">
        <v>424</v>
      </c>
      <c r="C47" s="128">
        <v>11.09</v>
      </c>
      <c r="D47" s="31">
        <v>98000</v>
      </c>
      <c r="E47" s="24" t="s">
        <v>1603</v>
      </c>
      <c r="F47" s="129">
        <v>2.8925000000000001</v>
      </c>
      <c r="G47" s="32">
        <v>29771.09</v>
      </c>
      <c r="H47" s="21" t="s">
        <v>2030</v>
      </c>
      <c r="I47" s="248" t="s">
        <v>2035</v>
      </c>
      <c r="J47" s="194"/>
      <c r="K47" s="195"/>
      <c r="L47" s="196"/>
    </row>
    <row r="48" spans="1:12" ht="12.75" customHeight="1" x14ac:dyDescent="0.2">
      <c r="A48" s="132" t="s">
        <v>427</v>
      </c>
      <c r="B48" s="22" t="s">
        <v>424</v>
      </c>
      <c r="C48" s="128">
        <v>18.290000000000003</v>
      </c>
      <c r="D48" s="31">
        <v>98000</v>
      </c>
      <c r="E48" s="24" t="s">
        <v>1603</v>
      </c>
      <c r="F48" s="129">
        <v>5.1609999999999996</v>
      </c>
      <c r="G48" s="32">
        <v>53119.64</v>
      </c>
      <c r="H48" s="21" t="s">
        <v>2030</v>
      </c>
      <c r="I48" s="248" t="s">
        <v>2035</v>
      </c>
      <c r="J48" s="194"/>
      <c r="K48" s="195"/>
      <c r="L48" s="196"/>
    </row>
    <row r="49" spans="1:12" ht="12.75" customHeight="1" x14ac:dyDescent="0.2">
      <c r="A49" s="132" t="s">
        <v>428</v>
      </c>
      <c r="B49" s="22" t="s">
        <v>429</v>
      </c>
      <c r="C49" s="128">
        <v>3.3</v>
      </c>
      <c r="D49" s="31">
        <v>33000</v>
      </c>
      <c r="E49" s="24" t="s">
        <v>1603</v>
      </c>
      <c r="F49" s="129">
        <v>1.3294999999999999</v>
      </c>
      <c r="G49" s="32">
        <v>13683.89</v>
      </c>
      <c r="H49" s="21" t="s">
        <v>2030</v>
      </c>
      <c r="I49" s="248" t="s">
        <v>2035</v>
      </c>
      <c r="J49" s="194"/>
      <c r="K49" s="195"/>
      <c r="L49" s="196"/>
    </row>
    <row r="50" spans="1:12" ht="12.75" customHeight="1" x14ac:dyDescent="0.2">
      <c r="A50" s="132" t="s">
        <v>430</v>
      </c>
      <c r="B50" s="22" t="s">
        <v>429</v>
      </c>
      <c r="C50" s="128">
        <v>5.76</v>
      </c>
      <c r="D50" s="31">
        <v>33457</v>
      </c>
      <c r="E50" s="24" t="s">
        <v>1603</v>
      </c>
      <c r="F50" s="129">
        <v>1.8228</v>
      </c>
      <c r="G50" s="32">
        <v>18761.189999999999</v>
      </c>
      <c r="H50" s="21" t="s">
        <v>2030</v>
      </c>
      <c r="I50" s="248" t="s">
        <v>2035</v>
      </c>
      <c r="J50" s="194"/>
      <c r="K50" s="195"/>
      <c r="L50" s="196"/>
    </row>
    <row r="51" spans="1:12" ht="12.75" customHeight="1" x14ac:dyDescent="0.2">
      <c r="A51" s="132" t="s">
        <v>431</v>
      </c>
      <c r="B51" s="22" t="s">
        <v>429</v>
      </c>
      <c r="C51" s="128">
        <v>10.33</v>
      </c>
      <c r="D51" s="31">
        <v>98000</v>
      </c>
      <c r="E51" s="24" t="s">
        <v>1603</v>
      </c>
      <c r="F51" s="129">
        <v>3.7130999999999998</v>
      </c>
      <c r="G51" s="32">
        <v>38217.120000000003</v>
      </c>
      <c r="H51" s="21" t="s">
        <v>2030</v>
      </c>
      <c r="I51" s="248" t="s">
        <v>2035</v>
      </c>
      <c r="J51" s="194"/>
      <c r="K51" s="195"/>
      <c r="L51" s="196"/>
    </row>
    <row r="52" spans="1:12" ht="12.75" customHeight="1" x14ac:dyDescent="0.2">
      <c r="A52" s="132" t="s">
        <v>432</v>
      </c>
      <c r="B52" s="22" t="s">
        <v>429</v>
      </c>
      <c r="C52" s="128">
        <v>20.28</v>
      </c>
      <c r="D52" s="31">
        <v>98000</v>
      </c>
      <c r="E52" s="24" t="s">
        <v>1603</v>
      </c>
      <c r="F52" s="129">
        <v>6.4257</v>
      </c>
      <c r="G52" s="32">
        <v>66136.58</v>
      </c>
      <c r="H52" s="21" t="s">
        <v>2030</v>
      </c>
      <c r="I52" s="248" t="s">
        <v>2035</v>
      </c>
      <c r="J52" s="194"/>
      <c r="K52" s="195"/>
      <c r="L52" s="196"/>
    </row>
    <row r="53" spans="1:12" ht="12.75" customHeight="1" x14ac:dyDescent="0.2">
      <c r="A53" s="132" t="s">
        <v>433</v>
      </c>
      <c r="B53" s="22" t="s">
        <v>434</v>
      </c>
      <c r="C53" s="128">
        <v>1.55</v>
      </c>
      <c r="D53" s="31">
        <v>38570</v>
      </c>
      <c r="E53" s="24" t="s">
        <v>1603</v>
      </c>
      <c r="F53" s="129">
        <v>1.0743</v>
      </c>
      <c r="G53" s="32">
        <v>11057.24</v>
      </c>
      <c r="H53" s="21" t="s">
        <v>2030</v>
      </c>
      <c r="I53" s="248" t="s">
        <v>2035</v>
      </c>
      <c r="J53" s="194"/>
      <c r="K53" s="195"/>
      <c r="L53" s="196"/>
    </row>
    <row r="54" spans="1:12" ht="12.75" customHeight="1" x14ac:dyDescent="0.2">
      <c r="A54" s="132" t="s">
        <v>435</v>
      </c>
      <c r="B54" s="22" t="s">
        <v>434</v>
      </c>
      <c r="C54" s="128">
        <v>2.9099999999999997</v>
      </c>
      <c r="D54" s="31">
        <v>50072</v>
      </c>
      <c r="E54" s="24" t="s">
        <v>1603</v>
      </c>
      <c r="F54" s="129">
        <v>1.4222999999999999</v>
      </c>
      <c r="G54" s="32">
        <v>14639.04</v>
      </c>
      <c r="H54" s="21" t="s">
        <v>2030</v>
      </c>
      <c r="I54" s="248" t="s">
        <v>2035</v>
      </c>
      <c r="J54" s="194"/>
      <c r="K54" s="195"/>
      <c r="L54" s="196"/>
    </row>
    <row r="55" spans="1:12" ht="12.75" customHeight="1" x14ac:dyDescent="0.2">
      <c r="A55" s="132" t="s">
        <v>436</v>
      </c>
      <c r="B55" s="22" t="s">
        <v>434</v>
      </c>
      <c r="C55" s="128">
        <v>7.49</v>
      </c>
      <c r="D55" s="31">
        <v>98000</v>
      </c>
      <c r="E55" s="24" t="s">
        <v>1603</v>
      </c>
      <c r="F55" s="129">
        <v>2.7477</v>
      </c>
      <c r="G55" s="32">
        <v>28280.73</v>
      </c>
      <c r="H55" s="21" t="s">
        <v>2030</v>
      </c>
      <c r="I55" s="248" t="s">
        <v>2035</v>
      </c>
      <c r="J55" s="194"/>
      <c r="K55" s="195"/>
      <c r="L55" s="196"/>
    </row>
    <row r="56" spans="1:12" ht="12.75" customHeight="1" x14ac:dyDescent="0.2">
      <c r="A56" s="132" t="s">
        <v>437</v>
      </c>
      <c r="B56" s="22" t="s">
        <v>434</v>
      </c>
      <c r="C56" s="128">
        <v>13.61</v>
      </c>
      <c r="D56" s="31">
        <v>98000</v>
      </c>
      <c r="E56" s="24" t="s">
        <v>1603</v>
      </c>
      <c r="F56" s="129">
        <v>5.2766000000000002</v>
      </c>
      <c r="G56" s="32">
        <v>54309.46</v>
      </c>
      <c r="H56" s="21" t="s">
        <v>2030</v>
      </c>
      <c r="I56" s="248" t="s">
        <v>2035</v>
      </c>
      <c r="J56" s="194"/>
      <c r="K56" s="195"/>
      <c r="L56" s="196"/>
    </row>
    <row r="57" spans="1:12" ht="12.75" customHeight="1" x14ac:dyDescent="0.2">
      <c r="A57" s="132" t="s">
        <v>438</v>
      </c>
      <c r="B57" s="22" t="s">
        <v>439</v>
      </c>
      <c r="C57" s="128">
        <v>2.61</v>
      </c>
      <c r="D57" s="31">
        <v>33000</v>
      </c>
      <c r="E57" s="24" t="s">
        <v>1603</v>
      </c>
      <c r="F57" s="129">
        <v>1.1695</v>
      </c>
      <c r="G57" s="32">
        <v>12037.09</v>
      </c>
      <c r="H57" s="21" t="s">
        <v>2030</v>
      </c>
      <c r="I57" s="248" t="s">
        <v>2035</v>
      </c>
      <c r="J57" s="194"/>
      <c r="K57" s="195"/>
      <c r="L57" s="196"/>
    </row>
    <row r="58" spans="1:12" ht="12.75" customHeight="1" x14ac:dyDescent="0.2">
      <c r="A58" s="132" t="s">
        <v>440</v>
      </c>
      <c r="B58" s="22" t="s">
        <v>439</v>
      </c>
      <c r="C58" s="128">
        <v>4.45</v>
      </c>
      <c r="D58" s="31">
        <v>54250</v>
      </c>
      <c r="E58" s="24" t="s">
        <v>1603</v>
      </c>
      <c r="F58" s="129">
        <v>1.5931</v>
      </c>
      <c r="G58" s="32">
        <v>16397</v>
      </c>
      <c r="H58" s="21" t="s">
        <v>2030</v>
      </c>
      <c r="I58" s="248" t="s">
        <v>2035</v>
      </c>
      <c r="J58" s="194"/>
      <c r="K58" s="195"/>
      <c r="L58" s="196"/>
    </row>
    <row r="59" spans="1:12" ht="12.75" customHeight="1" x14ac:dyDescent="0.2">
      <c r="A59" s="132" t="s">
        <v>441</v>
      </c>
      <c r="B59" s="22" t="s">
        <v>439</v>
      </c>
      <c r="C59" s="128">
        <v>9.129999999999999</v>
      </c>
      <c r="D59" s="31">
        <v>74692</v>
      </c>
      <c r="E59" s="24" t="s">
        <v>1603</v>
      </c>
      <c r="F59" s="129">
        <v>2.4161999999999999</v>
      </c>
      <c r="G59" s="32">
        <v>24868.76</v>
      </c>
      <c r="H59" s="21" t="s">
        <v>2030</v>
      </c>
      <c r="I59" s="248" t="s">
        <v>2035</v>
      </c>
      <c r="J59" s="194"/>
      <c r="K59" s="195"/>
      <c r="L59" s="196"/>
    </row>
    <row r="60" spans="1:12" ht="12.75" customHeight="1" x14ac:dyDescent="0.2">
      <c r="A60" s="132" t="s">
        <v>442</v>
      </c>
      <c r="B60" s="22" t="s">
        <v>439</v>
      </c>
      <c r="C60" s="128">
        <v>21.040000000000003</v>
      </c>
      <c r="D60" s="31">
        <v>98000</v>
      </c>
      <c r="E60" s="24" t="s">
        <v>1603</v>
      </c>
      <c r="F60" s="129">
        <v>4.8719999999999999</v>
      </c>
      <c r="G60" s="32">
        <v>50145.11</v>
      </c>
      <c r="H60" s="21" t="s">
        <v>2030</v>
      </c>
      <c r="I60" s="248" t="s">
        <v>2035</v>
      </c>
      <c r="J60" s="194"/>
      <c r="K60" s="195"/>
      <c r="L60" s="196"/>
    </row>
    <row r="61" spans="1:12" ht="12.75" customHeight="1" x14ac:dyDescent="0.2">
      <c r="A61" s="132" t="s">
        <v>443</v>
      </c>
      <c r="B61" s="22" t="s">
        <v>444</v>
      </c>
      <c r="C61" s="128">
        <v>3.6199999999999997</v>
      </c>
      <c r="D61" s="31">
        <v>33000</v>
      </c>
      <c r="E61" s="24" t="s">
        <v>1603</v>
      </c>
      <c r="F61" s="129">
        <v>0.79500000000000004</v>
      </c>
      <c r="G61" s="32">
        <v>8182.55</v>
      </c>
      <c r="H61" s="21" t="s">
        <v>2030</v>
      </c>
      <c r="I61" s="248" t="s">
        <v>2035</v>
      </c>
      <c r="J61" s="194"/>
      <c r="K61" s="195"/>
      <c r="L61" s="196"/>
    </row>
    <row r="62" spans="1:12" ht="12.75" customHeight="1" x14ac:dyDescent="0.2">
      <c r="A62" s="132" t="s">
        <v>445</v>
      </c>
      <c r="B62" s="22" t="s">
        <v>444</v>
      </c>
      <c r="C62" s="128">
        <v>4.97</v>
      </c>
      <c r="D62" s="31">
        <v>33000</v>
      </c>
      <c r="E62" s="24" t="s">
        <v>1603</v>
      </c>
      <c r="F62" s="129">
        <v>0.9647</v>
      </c>
      <c r="G62" s="32">
        <v>9929.18</v>
      </c>
      <c r="H62" s="21" t="s">
        <v>2030</v>
      </c>
      <c r="I62" s="248" t="s">
        <v>2035</v>
      </c>
      <c r="J62" s="194"/>
      <c r="K62" s="195"/>
      <c r="L62" s="196"/>
    </row>
    <row r="63" spans="1:12" ht="12.75" customHeight="1" x14ac:dyDescent="0.2">
      <c r="A63" s="132" t="s">
        <v>446</v>
      </c>
      <c r="B63" s="22" t="s">
        <v>444</v>
      </c>
      <c r="C63" s="128">
        <v>7.97</v>
      </c>
      <c r="D63" s="31">
        <v>35999</v>
      </c>
      <c r="E63" s="24" t="s">
        <v>1603</v>
      </c>
      <c r="F63" s="129">
        <v>1.3169999999999999</v>
      </c>
      <c r="G63" s="32">
        <v>13555.24</v>
      </c>
      <c r="H63" s="21" t="s">
        <v>2030</v>
      </c>
      <c r="I63" s="248" t="s">
        <v>2035</v>
      </c>
      <c r="J63" s="194"/>
      <c r="K63" s="195"/>
      <c r="L63" s="196"/>
    </row>
    <row r="64" spans="1:12" ht="12.75" customHeight="1" x14ac:dyDescent="0.2">
      <c r="A64" s="132" t="s">
        <v>447</v>
      </c>
      <c r="B64" s="22" t="s">
        <v>444</v>
      </c>
      <c r="C64" s="128">
        <v>16.130000000000003</v>
      </c>
      <c r="D64" s="31">
        <v>80230</v>
      </c>
      <c r="E64" s="24" t="s">
        <v>1603</v>
      </c>
      <c r="F64" s="129">
        <v>2.6793</v>
      </c>
      <c r="G64" s="32">
        <v>27576.720000000001</v>
      </c>
      <c r="H64" s="21" t="s">
        <v>2030</v>
      </c>
      <c r="I64" s="248" t="s">
        <v>2035</v>
      </c>
      <c r="J64" s="194"/>
      <c r="K64" s="195"/>
      <c r="L64" s="196"/>
    </row>
    <row r="65" spans="1:12" ht="12.75" customHeight="1" x14ac:dyDescent="0.2">
      <c r="A65" s="132" t="s">
        <v>448</v>
      </c>
      <c r="B65" s="22" t="s">
        <v>449</v>
      </c>
      <c r="C65" s="128">
        <v>3.07</v>
      </c>
      <c r="D65" s="31">
        <v>33000</v>
      </c>
      <c r="E65" s="24" t="s">
        <v>1603</v>
      </c>
      <c r="F65" s="129">
        <v>0.6835</v>
      </c>
      <c r="G65" s="32">
        <v>7034.93</v>
      </c>
      <c r="H65" s="21" t="s">
        <v>2030</v>
      </c>
      <c r="I65" s="248" t="s">
        <v>2035</v>
      </c>
      <c r="J65" s="194"/>
      <c r="K65" s="195"/>
      <c r="L65" s="196"/>
    </row>
    <row r="66" spans="1:12" ht="12.75" customHeight="1" x14ac:dyDescent="0.2">
      <c r="A66" s="132" t="s">
        <v>450</v>
      </c>
      <c r="B66" s="22" t="s">
        <v>449</v>
      </c>
      <c r="C66" s="128">
        <v>3.8899999999999997</v>
      </c>
      <c r="D66" s="31">
        <v>33000</v>
      </c>
      <c r="E66" s="24" t="s">
        <v>1603</v>
      </c>
      <c r="F66" s="129">
        <v>0.73119999999999996</v>
      </c>
      <c r="G66" s="32">
        <v>7525.88</v>
      </c>
      <c r="H66" s="21" t="s">
        <v>2030</v>
      </c>
      <c r="I66" s="248" t="s">
        <v>2035</v>
      </c>
      <c r="J66" s="194"/>
      <c r="K66" s="195"/>
      <c r="L66" s="196"/>
    </row>
    <row r="67" spans="1:12" ht="12.75" customHeight="1" x14ac:dyDescent="0.2">
      <c r="A67" s="132" t="s">
        <v>451</v>
      </c>
      <c r="B67" s="22" t="s">
        <v>449</v>
      </c>
      <c r="C67" s="128">
        <v>6.14</v>
      </c>
      <c r="D67" s="31">
        <v>33000</v>
      </c>
      <c r="E67" s="24" t="s">
        <v>1603</v>
      </c>
      <c r="F67" s="129">
        <v>1.0508</v>
      </c>
      <c r="G67" s="32">
        <v>10815.37</v>
      </c>
      <c r="H67" s="21" t="s">
        <v>2030</v>
      </c>
      <c r="I67" s="248" t="s">
        <v>2035</v>
      </c>
      <c r="J67" s="194"/>
      <c r="K67" s="195"/>
      <c r="L67" s="196"/>
    </row>
    <row r="68" spans="1:12" ht="12.75" customHeight="1" x14ac:dyDescent="0.2">
      <c r="A68" s="132" t="s">
        <v>452</v>
      </c>
      <c r="B68" s="22" t="s">
        <v>449</v>
      </c>
      <c r="C68" s="128">
        <v>9.93</v>
      </c>
      <c r="D68" s="31">
        <v>79710</v>
      </c>
      <c r="E68" s="24" t="s">
        <v>1603</v>
      </c>
      <c r="F68" s="129">
        <v>1.7616000000000001</v>
      </c>
      <c r="G68" s="32">
        <v>18131.29</v>
      </c>
      <c r="H68" s="21" t="s">
        <v>2030</v>
      </c>
      <c r="I68" s="248" t="s">
        <v>2035</v>
      </c>
      <c r="J68" s="194"/>
      <c r="K68" s="195"/>
      <c r="L68" s="196"/>
    </row>
    <row r="69" spans="1:12" ht="12.75" customHeight="1" x14ac:dyDescent="0.2">
      <c r="A69" s="132" t="s">
        <v>453</v>
      </c>
      <c r="B69" s="22" t="s">
        <v>454</v>
      </c>
      <c r="C69" s="128">
        <v>5.21</v>
      </c>
      <c r="D69" s="31">
        <v>33000</v>
      </c>
      <c r="E69" s="24" t="s">
        <v>1603</v>
      </c>
      <c r="F69" s="129">
        <v>0.52300000000000002</v>
      </c>
      <c r="G69" s="32">
        <v>5382.98</v>
      </c>
      <c r="H69" s="21" t="s">
        <v>2030</v>
      </c>
      <c r="I69" s="248" t="s">
        <v>2035</v>
      </c>
      <c r="J69" s="194"/>
      <c r="K69" s="195"/>
      <c r="L69" s="196"/>
    </row>
    <row r="70" spans="1:12" ht="12.75" customHeight="1" x14ac:dyDescent="0.2">
      <c r="A70" s="132" t="s">
        <v>455</v>
      </c>
      <c r="B70" s="22" t="s">
        <v>454</v>
      </c>
      <c r="C70" s="128">
        <v>8.86</v>
      </c>
      <c r="D70" s="31">
        <v>33000</v>
      </c>
      <c r="E70" s="24" t="s">
        <v>1603</v>
      </c>
      <c r="F70" s="129">
        <v>0.76259999999999994</v>
      </c>
      <c r="G70" s="32">
        <v>7849.07</v>
      </c>
      <c r="H70" s="21" t="s">
        <v>2030</v>
      </c>
      <c r="I70" s="248" t="s">
        <v>2035</v>
      </c>
      <c r="J70" s="194"/>
      <c r="K70" s="195"/>
      <c r="L70" s="196"/>
    </row>
    <row r="71" spans="1:12" ht="12.75" customHeight="1" x14ac:dyDescent="0.2">
      <c r="A71" s="132" t="s">
        <v>456</v>
      </c>
      <c r="B71" s="22" t="s">
        <v>454</v>
      </c>
      <c r="C71" s="128">
        <v>9.18</v>
      </c>
      <c r="D71" s="31">
        <v>51919</v>
      </c>
      <c r="E71" s="24" t="s">
        <v>1603</v>
      </c>
      <c r="F71" s="129">
        <v>1.0113000000000001</v>
      </c>
      <c r="G71" s="32">
        <v>10408.82</v>
      </c>
      <c r="H71" s="21" t="s">
        <v>2030</v>
      </c>
      <c r="I71" s="248" t="s">
        <v>2035</v>
      </c>
      <c r="J71" s="194"/>
      <c r="K71" s="195"/>
      <c r="L71" s="196"/>
    </row>
    <row r="72" spans="1:12" ht="12.75" customHeight="1" x14ac:dyDescent="0.2">
      <c r="A72" s="132" t="s">
        <v>457</v>
      </c>
      <c r="B72" s="22" t="s">
        <v>454</v>
      </c>
      <c r="C72" s="128">
        <v>13.299999999999999</v>
      </c>
      <c r="D72" s="31">
        <v>77617</v>
      </c>
      <c r="E72" s="24" t="s">
        <v>1603</v>
      </c>
      <c r="F72" s="129">
        <v>2.1932</v>
      </c>
      <c r="G72" s="32">
        <v>22573.53</v>
      </c>
      <c r="H72" s="21" t="s">
        <v>2030</v>
      </c>
      <c r="I72" s="248" t="s">
        <v>2035</v>
      </c>
      <c r="J72" s="194"/>
      <c r="K72" s="195"/>
      <c r="L72" s="196"/>
    </row>
    <row r="73" spans="1:12" ht="12.75" customHeight="1" x14ac:dyDescent="0.2">
      <c r="A73" s="132" t="s">
        <v>458</v>
      </c>
      <c r="B73" s="22" t="s">
        <v>459</v>
      </c>
      <c r="C73" s="128">
        <v>3.57</v>
      </c>
      <c r="D73" s="31">
        <v>33000</v>
      </c>
      <c r="E73" s="24" t="s">
        <v>1603</v>
      </c>
      <c r="F73" s="129">
        <v>0.67049999999999998</v>
      </c>
      <c r="G73" s="32">
        <v>6901.13</v>
      </c>
      <c r="H73" s="21" t="s">
        <v>2030</v>
      </c>
      <c r="I73" s="248" t="s">
        <v>2035</v>
      </c>
      <c r="J73" s="194"/>
      <c r="K73" s="195"/>
      <c r="L73" s="196"/>
    </row>
    <row r="74" spans="1:12" ht="12.75" customHeight="1" x14ac:dyDescent="0.2">
      <c r="A74" s="132" t="s">
        <v>460</v>
      </c>
      <c r="B74" s="22" t="s">
        <v>459</v>
      </c>
      <c r="C74" s="128">
        <v>4.79</v>
      </c>
      <c r="D74" s="31">
        <v>33000</v>
      </c>
      <c r="E74" s="24" t="s">
        <v>1603</v>
      </c>
      <c r="F74" s="129">
        <v>0.85419999999999996</v>
      </c>
      <c r="G74" s="32">
        <v>8791.86</v>
      </c>
      <c r="H74" s="21" t="s">
        <v>2030</v>
      </c>
      <c r="I74" s="248" t="s">
        <v>2035</v>
      </c>
      <c r="J74" s="194"/>
      <c r="K74" s="195"/>
      <c r="L74" s="196"/>
    </row>
    <row r="75" spans="1:12" ht="12.75" customHeight="1" x14ac:dyDescent="0.2">
      <c r="A75" s="132" t="s">
        <v>461</v>
      </c>
      <c r="B75" s="22" t="s">
        <v>459</v>
      </c>
      <c r="C75" s="128">
        <v>8.27</v>
      </c>
      <c r="D75" s="31">
        <v>35914</v>
      </c>
      <c r="E75" s="24" t="s">
        <v>1603</v>
      </c>
      <c r="F75" s="129">
        <v>1.3082</v>
      </c>
      <c r="G75" s="32">
        <v>13464.66</v>
      </c>
      <c r="H75" s="21" t="s">
        <v>2030</v>
      </c>
      <c r="I75" s="248" t="s">
        <v>2035</v>
      </c>
      <c r="J75" s="194"/>
      <c r="K75" s="195"/>
      <c r="L75" s="196"/>
    </row>
    <row r="76" spans="1:12" ht="12.75" customHeight="1" x14ac:dyDescent="0.2">
      <c r="A76" s="132" t="s">
        <v>462</v>
      </c>
      <c r="B76" s="22" t="s">
        <v>459</v>
      </c>
      <c r="C76" s="128">
        <v>16.510000000000002</v>
      </c>
      <c r="D76" s="31">
        <v>93277</v>
      </c>
      <c r="E76" s="24" t="s">
        <v>1603</v>
      </c>
      <c r="F76" s="129">
        <v>2.8853</v>
      </c>
      <c r="G76" s="32">
        <v>29696.98</v>
      </c>
      <c r="H76" s="21" t="s">
        <v>2030</v>
      </c>
      <c r="I76" s="248" t="s">
        <v>2035</v>
      </c>
      <c r="J76" s="194"/>
      <c r="K76" s="195"/>
      <c r="L76" s="196"/>
    </row>
    <row r="77" spans="1:12" ht="12.75" customHeight="1" x14ac:dyDescent="0.2">
      <c r="A77" s="132" t="s">
        <v>463</v>
      </c>
      <c r="B77" s="22" t="s">
        <v>464</v>
      </c>
      <c r="C77" s="128">
        <v>3.5</v>
      </c>
      <c r="D77" s="31">
        <v>33000</v>
      </c>
      <c r="E77" s="24" t="s">
        <v>1603</v>
      </c>
      <c r="F77" s="129">
        <v>0.65259999999999996</v>
      </c>
      <c r="G77" s="32">
        <v>6716.89</v>
      </c>
      <c r="H77" s="21" t="s">
        <v>2030</v>
      </c>
      <c r="I77" s="248" t="s">
        <v>2035</v>
      </c>
      <c r="J77" s="194"/>
      <c r="K77" s="195"/>
      <c r="L77" s="196"/>
    </row>
    <row r="78" spans="1:12" ht="12.75" customHeight="1" x14ac:dyDescent="0.2">
      <c r="A78" s="132" t="s">
        <v>465</v>
      </c>
      <c r="B78" s="22" t="s">
        <v>464</v>
      </c>
      <c r="C78" s="128">
        <v>4.62</v>
      </c>
      <c r="D78" s="31">
        <v>34939</v>
      </c>
      <c r="E78" s="24" t="s">
        <v>1603</v>
      </c>
      <c r="F78" s="129">
        <v>0.88770000000000004</v>
      </c>
      <c r="G78" s="32">
        <v>9136.66</v>
      </c>
      <c r="H78" s="21" t="s">
        <v>2030</v>
      </c>
      <c r="I78" s="248" t="s">
        <v>2035</v>
      </c>
      <c r="J78" s="194"/>
      <c r="K78" s="195"/>
      <c r="L78" s="196"/>
    </row>
    <row r="79" spans="1:12" ht="12.75" customHeight="1" x14ac:dyDescent="0.2">
      <c r="A79" s="132" t="s">
        <v>466</v>
      </c>
      <c r="B79" s="22" t="s">
        <v>464</v>
      </c>
      <c r="C79" s="128">
        <v>5.47</v>
      </c>
      <c r="D79" s="31">
        <v>48544</v>
      </c>
      <c r="E79" s="24" t="s">
        <v>1603</v>
      </c>
      <c r="F79" s="129">
        <v>1.1156999999999999</v>
      </c>
      <c r="G79" s="32">
        <v>11483.35</v>
      </c>
      <c r="H79" s="21" t="s">
        <v>2030</v>
      </c>
      <c r="I79" s="248" t="s">
        <v>2035</v>
      </c>
      <c r="J79" s="194"/>
      <c r="K79" s="195"/>
      <c r="L79" s="196"/>
    </row>
    <row r="80" spans="1:12" ht="12.75" customHeight="1" x14ac:dyDescent="0.2">
      <c r="A80" s="132" t="s">
        <v>467</v>
      </c>
      <c r="B80" s="22" t="s">
        <v>464</v>
      </c>
      <c r="C80" s="128">
        <v>8.98</v>
      </c>
      <c r="D80" s="31">
        <v>82600</v>
      </c>
      <c r="E80" s="24" t="s">
        <v>1603</v>
      </c>
      <c r="F80" s="129">
        <v>2.0771000000000002</v>
      </c>
      <c r="G80" s="32">
        <v>21378.57</v>
      </c>
      <c r="H80" s="21" t="s">
        <v>2030</v>
      </c>
      <c r="I80" s="248" t="s">
        <v>2035</v>
      </c>
      <c r="J80" s="194"/>
      <c r="K80" s="195"/>
      <c r="L80" s="196"/>
    </row>
    <row r="81" spans="1:12" ht="12.75" customHeight="1" x14ac:dyDescent="0.2">
      <c r="A81" s="132" t="s">
        <v>468</v>
      </c>
      <c r="B81" s="22" t="s">
        <v>469</v>
      </c>
      <c r="C81" s="128">
        <v>2.7899999999999996</v>
      </c>
      <c r="D81" s="31">
        <v>33000</v>
      </c>
      <c r="E81" s="24" t="s">
        <v>1603</v>
      </c>
      <c r="F81" s="129">
        <v>0.75180000000000002</v>
      </c>
      <c r="G81" s="32">
        <v>7737.91</v>
      </c>
      <c r="H81" s="21" t="s">
        <v>2030</v>
      </c>
      <c r="I81" s="248" t="s">
        <v>2035</v>
      </c>
      <c r="J81" s="194"/>
      <c r="K81" s="195"/>
      <c r="L81" s="196"/>
    </row>
    <row r="82" spans="1:12" ht="12.75" customHeight="1" x14ac:dyDescent="0.2">
      <c r="A82" s="132" t="s">
        <v>470</v>
      </c>
      <c r="B82" s="22" t="s">
        <v>469</v>
      </c>
      <c r="C82" s="128">
        <v>3.92</v>
      </c>
      <c r="D82" s="31">
        <v>33000</v>
      </c>
      <c r="E82" s="24" t="s">
        <v>1603</v>
      </c>
      <c r="F82" s="129">
        <v>0.90900000000000003</v>
      </c>
      <c r="G82" s="32">
        <v>9355.89</v>
      </c>
      <c r="H82" s="21" t="s">
        <v>2030</v>
      </c>
      <c r="I82" s="248" t="s">
        <v>2035</v>
      </c>
      <c r="J82" s="194"/>
      <c r="K82" s="195"/>
      <c r="L82" s="196"/>
    </row>
    <row r="83" spans="1:12" ht="12.75" customHeight="1" x14ac:dyDescent="0.2">
      <c r="A83" s="132" t="s">
        <v>471</v>
      </c>
      <c r="B83" s="22" t="s">
        <v>469</v>
      </c>
      <c r="C83" s="128">
        <v>6.17</v>
      </c>
      <c r="D83" s="31">
        <v>37978</v>
      </c>
      <c r="E83" s="24" t="s">
        <v>1603</v>
      </c>
      <c r="F83" s="129">
        <v>1.2516</v>
      </c>
      <c r="G83" s="32">
        <v>12882.11</v>
      </c>
      <c r="H83" s="21" t="s">
        <v>2030</v>
      </c>
      <c r="I83" s="248" t="s">
        <v>2035</v>
      </c>
      <c r="J83" s="194"/>
      <c r="K83" s="195"/>
      <c r="L83" s="196"/>
    </row>
    <row r="84" spans="1:12" ht="12.75" customHeight="1" x14ac:dyDescent="0.2">
      <c r="A84" s="132" t="s">
        <v>472</v>
      </c>
      <c r="B84" s="22" t="s">
        <v>469</v>
      </c>
      <c r="C84" s="128">
        <v>11.02</v>
      </c>
      <c r="D84" s="31">
        <v>98000</v>
      </c>
      <c r="E84" s="24" t="s">
        <v>1603</v>
      </c>
      <c r="F84" s="129">
        <v>2.3311000000000002</v>
      </c>
      <c r="G84" s="32">
        <v>23992.87</v>
      </c>
      <c r="H84" s="21" t="s">
        <v>2030</v>
      </c>
      <c r="I84" s="248" t="s">
        <v>2035</v>
      </c>
      <c r="J84" s="194"/>
      <c r="K84" s="195"/>
      <c r="L84" s="196"/>
    </row>
    <row r="85" spans="1:12" ht="12.75" customHeight="1" x14ac:dyDescent="0.2">
      <c r="A85" s="132" t="s">
        <v>473</v>
      </c>
      <c r="B85" s="22" t="s">
        <v>474</v>
      </c>
      <c r="C85" s="128">
        <v>2.6199999999999997</v>
      </c>
      <c r="D85" s="31">
        <v>33000</v>
      </c>
      <c r="E85" s="24" t="s">
        <v>1603</v>
      </c>
      <c r="F85" s="129">
        <v>0.65939999999999999</v>
      </c>
      <c r="G85" s="32">
        <v>6786.88</v>
      </c>
      <c r="H85" s="21" t="s">
        <v>2030</v>
      </c>
      <c r="I85" s="248" t="s">
        <v>2035</v>
      </c>
      <c r="J85" s="194"/>
      <c r="K85" s="195"/>
      <c r="L85" s="196"/>
    </row>
    <row r="86" spans="1:12" ht="12.75" customHeight="1" x14ac:dyDescent="0.2">
      <c r="A86" s="132" t="s">
        <v>475</v>
      </c>
      <c r="B86" s="22" t="s">
        <v>474</v>
      </c>
      <c r="C86" s="128">
        <v>3.2699999999999996</v>
      </c>
      <c r="D86" s="31">
        <v>33000</v>
      </c>
      <c r="E86" s="24" t="s">
        <v>1603</v>
      </c>
      <c r="F86" s="129">
        <v>0.80500000000000005</v>
      </c>
      <c r="G86" s="32">
        <v>8285.4699999999993</v>
      </c>
      <c r="H86" s="21" t="s">
        <v>2030</v>
      </c>
      <c r="I86" s="248" t="s">
        <v>2035</v>
      </c>
      <c r="J86" s="194"/>
      <c r="K86" s="195"/>
      <c r="L86" s="196"/>
    </row>
    <row r="87" spans="1:12" ht="12.75" customHeight="1" x14ac:dyDescent="0.2">
      <c r="A87" s="132" t="s">
        <v>476</v>
      </c>
      <c r="B87" s="22" t="s">
        <v>474</v>
      </c>
      <c r="C87" s="128">
        <v>5.0199999999999996</v>
      </c>
      <c r="D87" s="31">
        <v>33000</v>
      </c>
      <c r="E87" s="24" t="s">
        <v>1603</v>
      </c>
      <c r="F87" s="129">
        <v>1.0523</v>
      </c>
      <c r="G87" s="32">
        <v>10830.81</v>
      </c>
      <c r="H87" s="21" t="s">
        <v>2030</v>
      </c>
      <c r="I87" s="248" t="s">
        <v>2035</v>
      </c>
      <c r="J87" s="194"/>
      <c r="K87" s="195"/>
      <c r="L87" s="196"/>
    </row>
    <row r="88" spans="1:12" ht="12.75" customHeight="1" x14ac:dyDescent="0.2">
      <c r="A88" s="132" t="s">
        <v>477</v>
      </c>
      <c r="B88" s="22" t="s">
        <v>474</v>
      </c>
      <c r="C88" s="128">
        <v>9.5</v>
      </c>
      <c r="D88" s="31">
        <v>56439</v>
      </c>
      <c r="E88" s="24" t="s">
        <v>1603</v>
      </c>
      <c r="F88" s="129">
        <v>1.8762000000000001</v>
      </c>
      <c r="G88" s="32">
        <v>19310.810000000001</v>
      </c>
      <c r="H88" s="21" t="s">
        <v>2030</v>
      </c>
      <c r="I88" s="248" t="s">
        <v>2035</v>
      </c>
      <c r="J88" s="194"/>
      <c r="K88" s="195"/>
      <c r="L88" s="196"/>
    </row>
    <row r="89" spans="1:12" ht="12.75" customHeight="1" x14ac:dyDescent="0.2">
      <c r="A89" s="132" t="s">
        <v>478</v>
      </c>
      <c r="B89" s="22" t="s">
        <v>479</v>
      </c>
      <c r="C89" s="128">
        <v>1.93</v>
      </c>
      <c r="D89" s="31">
        <v>33000</v>
      </c>
      <c r="E89" s="24" t="s">
        <v>1603</v>
      </c>
      <c r="F89" s="129">
        <v>0.59430000000000005</v>
      </c>
      <c r="G89" s="32">
        <v>6116.84</v>
      </c>
      <c r="H89" s="21" t="s">
        <v>2030</v>
      </c>
      <c r="I89" s="248" t="s">
        <v>2035</v>
      </c>
      <c r="J89" s="194"/>
      <c r="K89" s="195"/>
      <c r="L89" s="196"/>
    </row>
    <row r="90" spans="1:12" ht="12.75" customHeight="1" x14ac:dyDescent="0.2">
      <c r="A90" s="132" t="s">
        <v>480</v>
      </c>
      <c r="B90" s="22" t="s">
        <v>479</v>
      </c>
      <c r="C90" s="128">
        <v>2.5199999999999996</v>
      </c>
      <c r="D90" s="31">
        <v>33000</v>
      </c>
      <c r="E90" s="24" t="s">
        <v>1603</v>
      </c>
      <c r="F90" s="129">
        <v>0.66639999999999999</v>
      </c>
      <c r="G90" s="32">
        <v>6858.93</v>
      </c>
      <c r="H90" s="21" t="s">
        <v>2030</v>
      </c>
      <c r="I90" s="248" t="s">
        <v>2035</v>
      </c>
      <c r="J90" s="194"/>
      <c r="K90" s="195"/>
      <c r="L90" s="196"/>
    </row>
    <row r="91" spans="1:12" ht="12.75" customHeight="1" x14ac:dyDescent="0.2">
      <c r="A91" s="132" t="s">
        <v>481</v>
      </c>
      <c r="B91" s="22" t="s">
        <v>479</v>
      </c>
      <c r="C91" s="128">
        <v>3.8299999999999996</v>
      </c>
      <c r="D91" s="31">
        <v>33000</v>
      </c>
      <c r="E91" s="24" t="s">
        <v>1603</v>
      </c>
      <c r="F91" s="129">
        <v>0.85029999999999994</v>
      </c>
      <c r="G91" s="32">
        <v>8751.7199999999993</v>
      </c>
      <c r="H91" s="21" t="s">
        <v>2030</v>
      </c>
      <c r="I91" s="248" t="s">
        <v>2035</v>
      </c>
      <c r="J91" s="194"/>
      <c r="K91" s="195"/>
      <c r="L91" s="196"/>
    </row>
    <row r="92" spans="1:12" ht="12.75" customHeight="1" x14ac:dyDescent="0.2">
      <c r="A92" s="132" t="s">
        <v>482</v>
      </c>
      <c r="B92" s="22" t="s">
        <v>479</v>
      </c>
      <c r="C92" s="128">
        <v>8.77</v>
      </c>
      <c r="D92" s="31">
        <v>46963</v>
      </c>
      <c r="E92" s="24" t="s">
        <v>1603</v>
      </c>
      <c r="F92" s="129">
        <v>1.7352000000000001</v>
      </c>
      <c r="G92" s="32">
        <v>17859.560000000001</v>
      </c>
      <c r="H92" s="21" t="s">
        <v>2030</v>
      </c>
      <c r="I92" s="248" t="s">
        <v>2035</v>
      </c>
      <c r="J92" s="194"/>
      <c r="K92" s="195"/>
      <c r="L92" s="196"/>
    </row>
    <row r="93" spans="1:12" ht="12.75" customHeight="1" x14ac:dyDescent="0.2">
      <c r="A93" s="132" t="s">
        <v>483</v>
      </c>
      <c r="B93" s="22" t="s">
        <v>484</v>
      </c>
      <c r="C93" s="128">
        <v>2.76</v>
      </c>
      <c r="D93" s="31">
        <v>33000</v>
      </c>
      <c r="E93" s="24" t="s">
        <v>1603</v>
      </c>
      <c r="F93" s="129">
        <v>0.54469999999999996</v>
      </c>
      <c r="G93" s="32">
        <v>5606.33</v>
      </c>
      <c r="H93" s="21" t="s">
        <v>2030</v>
      </c>
      <c r="I93" s="248" t="s">
        <v>2035</v>
      </c>
      <c r="J93" s="194"/>
      <c r="K93" s="195"/>
      <c r="L93" s="196"/>
    </row>
    <row r="94" spans="1:12" ht="12.75" customHeight="1" x14ac:dyDescent="0.2">
      <c r="A94" s="132" t="s">
        <v>485</v>
      </c>
      <c r="B94" s="22" t="s">
        <v>484</v>
      </c>
      <c r="C94" s="128">
        <v>3.8099999999999996</v>
      </c>
      <c r="D94" s="31">
        <v>33000</v>
      </c>
      <c r="E94" s="24" t="s">
        <v>1603</v>
      </c>
      <c r="F94" s="129">
        <v>0.65429999999999999</v>
      </c>
      <c r="G94" s="32">
        <v>6734.39</v>
      </c>
      <c r="H94" s="21" t="s">
        <v>2030</v>
      </c>
      <c r="I94" s="248" t="s">
        <v>2035</v>
      </c>
      <c r="J94" s="194"/>
      <c r="K94" s="195"/>
      <c r="L94" s="196"/>
    </row>
    <row r="95" spans="1:12" ht="12.75" customHeight="1" x14ac:dyDescent="0.2">
      <c r="A95" s="132" t="s">
        <v>486</v>
      </c>
      <c r="B95" s="22" t="s">
        <v>484</v>
      </c>
      <c r="C95" s="128">
        <v>5.38</v>
      </c>
      <c r="D95" s="31">
        <v>33000</v>
      </c>
      <c r="E95" s="24" t="s">
        <v>1603</v>
      </c>
      <c r="F95" s="129">
        <v>0.89200000000000002</v>
      </c>
      <c r="G95" s="32">
        <v>9180.92</v>
      </c>
      <c r="H95" s="21" t="s">
        <v>2030</v>
      </c>
      <c r="I95" s="248" t="s">
        <v>2035</v>
      </c>
      <c r="J95" s="194"/>
      <c r="K95" s="195"/>
      <c r="L95" s="196"/>
    </row>
    <row r="96" spans="1:12" ht="12.75" customHeight="1" x14ac:dyDescent="0.2">
      <c r="A96" s="132" t="s">
        <v>487</v>
      </c>
      <c r="B96" s="22" t="s">
        <v>484</v>
      </c>
      <c r="C96" s="128">
        <v>12.92</v>
      </c>
      <c r="D96" s="31">
        <v>62458</v>
      </c>
      <c r="E96" s="24" t="s">
        <v>1603</v>
      </c>
      <c r="F96" s="129">
        <v>2.1686000000000001</v>
      </c>
      <c r="G96" s="32">
        <v>22320.34</v>
      </c>
      <c r="H96" s="21" t="s">
        <v>2030</v>
      </c>
      <c r="I96" s="248" t="s">
        <v>2035</v>
      </c>
      <c r="J96" s="194"/>
      <c r="K96" s="195"/>
      <c r="L96" s="196"/>
    </row>
    <row r="97" spans="1:12" ht="12.75" customHeight="1" x14ac:dyDescent="0.2">
      <c r="A97" s="132" t="s">
        <v>488</v>
      </c>
      <c r="B97" s="22" t="s">
        <v>489</v>
      </c>
      <c r="C97" s="128">
        <v>5.43</v>
      </c>
      <c r="D97" s="31">
        <v>33000</v>
      </c>
      <c r="E97" s="24" t="s">
        <v>1603</v>
      </c>
      <c r="F97" s="129">
        <v>0.82840000000000003</v>
      </c>
      <c r="G97" s="32">
        <v>8526.32</v>
      </c>
      <c r="H97" s="21" t="s">
        <v>2030</v>
      </c>
      <c r="I97" s="248" t="s">
        <v>2035</v>
      </c>
      <c r="J97" s="194"/>
      <c r="K97" s="195"/>
      <c r="L97" s="196"/>
    </row>
    <row r="98" spans="1:12" ht="12.75" customHeight="1" x14ac:dyDescent="0.2">
      <c r="A98" s="132" t="s">
        <v>490</v>
      </c>
      <c r="B98" s="22" t="s">
        <v>489</v>
      </c>
      <c r="C98" s="128">
        <v>6.7</v>
      </c>
      <c r="D98" s="31">
        <v>43222</v>
      </c>
      <c r="E98" s="24" t="s">
        <v>1603</v>
      </c>
      <c r="F98" s="129">
        <v>1.6419999999999999</v>
      </c>
      <c r="G98" s="32">
        <v>16900.3</v>
      </c>
      <c r="H98" s="21" t="s">
        <v>2030</v>
      </c>
      <c r="I98" s="248" t="s">
        <v>2035</v>
      </c>
      <c r="J98" s="194"/>
      <c r="K98" s="195"/>
      <c r="L98" s="196"/>
    </row>
    <row r="99" spans="1:12" ht="12.75" customHeight="1" x14ac:dyDescent="0.2">
      <c r="A99" s="132" t="s">
        <v>491</v>
      </c>
      <c r="B99" s="22" t="s">
        <v>489</v>
      </c>
      <c r="C99" s="128">
        <v>10.61</v>
      </c>
      <c r="D99" s="31">
        <v>75997</v>
      </c>
      <c r="E99" s="24" t="s">
        <v>1603</v>
      </c>
      <c r="F99" s="129">
        <v>2.0962999999999998</v>
      </c>
      <c r="G99" s="32">
        <v>21576.19</v>
      </c>
      <c r="H99" s="21" t="s">
        <v>2030</v>
      </c>
      <c r="I99" s="248" t="s">
        <v>2035</v>
      </c>
      <c r="J99" s="194"/>
      <c r="K99" s="195"/>
      <c r="L99" s="196"/>
    </row>
    <row r="100" spans="1:12" ht="12.75" customHeight="1" x14ac:dyDescent="0.2">
      <c r="A100" s="132" t="s">
        <v>492</v>
      </c>
      <c r="B100" s="22" t="s">
        <v>489</v>
      </c>
      <c r="C100" s="128">
        <v>16.010000000000002</v>
      </c>
      <c r="D100" s="31">
        <v>98000</v>
      </c>
      <c r="E100" s="24" t="s">
        <v>1603</v>
      </c>
      <c r="F100" s="129">
        <v>3.6168999999999998</v>
      </c>
      <c r="G100" s="32">
        <v>37226.980000000003</v>
      </c>
      <c r="H100" s="21" t="s">
        <v>2030</v>
      </c>
      <c r="I100" s="248" t="s">
        <v>2035</v>
      </c>
      <c r="J100" s="194"/>
      <c r="K100" s="195"/>
      <c r="L100" s="196"/>
    </row>
    <row r="101" spans="1:12" ht="12.75" customHeight="1" x14ac:dyDescent="0.2">
      <c r="A101" s="132" t="s">
        <v>493</v>
      </c>
      <c r="B101" s="22" t="s">
        <v>494</v>
      </c>
      <c r="C101" s="128">
        <v>3.92</v>
      </c>
      <c r="D101" s="31">
        <v>33000</v>
      </c>
      <c r="E101" s="24" t="s">
        <v>1603</v>
      </c>
      <c r="F101" s="129">
        <v>0.59340000000000004</v>
      </c>
      <c r="G101" s="32">
        <v>6107.58</v>
      </c>
      <c r="H101" s="21" t="s">
        <v>2030</v>
      </c>
      <c r="I101" s="248" t="s">
        <v>2035</v>
      </c>
      <c r="J101" s="194"/>
      <c r="K101" s="195"/>
      <c r="L101" s="196"/>
    </row>
    <row r="102" spans="1:12" ht="12.75" customHeight="1" x14ac:dyDescent="0.2">
      <c r="A102" s="132" t="s">
        <v>495</v>
      </c>
      <c r="B102" s="22" t="s">
        <v>494</v>
      </c>
      <c r="C102" s="128">
        <v>5.58</v>
      </c>
      <c r="D102" s="31">
        <v>33000</v>
      </c>
      <c r="E102" s="24" t="s">
        <v>1603</v>
      </c>
      <c r="F102" s="129">
        <v>0.99050000000000005</v>
      </c>
      <c r="G102" s="32">
        <v>10194.73</v>
      </c>
      <c r="H102" s="21" t="s">
        <v>2030</v>
      </c>
      <c r="I102" s="248" t="s">
        <v>2035</v>
      </c>
      <c r="J102" s="194"/>
      <c r="K102" s="195"/>
      <c r="L102" s="196"/>
    </row>
    <row r="103" spans="1:12" ht="12.75" customHeight="1" x14ac:dyDescent="0.2">
      <c r="A103" s="132" t="s">
        <v>496</v>
      </c>
      <c r="B103" s="22" t="s">
        <v>494</v>
      </c>
      <c r="C103" s="128">
        <v>8.82</v>
      </c>
      <c r="D103" s="31">
        <v>34471</v>
      </c>
      <c r="E103" s="24" t="s">
        <v>1603</v>
      </c>
      <c r="F103" s="129">
        <v>1.6194999999999999</v>
      </c>
      <c r="G103" s="32">
        <v>16668.72</v>
      </c>
      <c r="H103" s="21" t="s">
        <v>2030</v>
      </c>
      <c r="I103" s="248" t="s">
        <v>2035</v>
      </c>
      <c r="J103" s="194"/>
      <c r="K103" s="195"/>
      <c r="L103" s="196"/>
    </row>
    <row r="104" spans="1:12" ht="12.75" customHeight="1" x14ac:dyDescent="0.2">
      <c r="A104" s="132" t="s">
        <v>497</v>
      </c>
      <c r="B104" s="22" t="s">
        <v>494</v>
      </c>
      <c r="C104" s="128">
        <v>15.59</v>
      </c>
      <c r="D104" s="31">
        <v>98000</v>
      </c>
      <c r="E104" s="24" t="s">
        <v>1603</v>
      </c>
      <c r="F104" s="129">
        <v>3.7265999999999999</v>
      </c>
      <c r="G104" s="32">
        <v>38356.07</v>
      </c>
      <c r="H104" s="21" t="s">
        <v>2030</v>
      </c>
      <c r="I104" s="248" t="s">
        <v>2035</v>
      </c>
      <c r="J104" s="194"/>
      <c r="K104" s="195"/>
      <c r="L104" s="196"/>
    </row>
    <row r="105" spans="1:12" ht="12.75" customHeight="1" x14ac:dyDescent="0.2">
      <c r="A105" s="132" t="s">
        <v>498</v>
      </c>
      <c r="B105" s="22" t="s">
        <v>499</v>
      </c>
      <c r="C105" s="128">
        <v>2.63</v>
      </c>
      <c r="D105" s="31">
        <v>33000</v>
      </c>
      <c r="E105" s="24" t="s">
        <v>1603</v>
      </c>
      <c r="F105" s="129">
        <v>0.4819</v>
      </c>
      <c r="G105" s="32">
        <v>4959.96</v>
      </c>
      <c r="H105" s="21" t="s">
        <v>2030</v>
      </c>
      <c r="I105" s="248" t="s">
        <v>2035</v>
      </c>
      <c r="J105" s="194"/>
      <c r="K105" s="195"/>
      <c r="L105" s="196"/>
    </row>
    <row r="106" spans="1:12" ht="12.75" customHeight="1" x14ac:dyDescent="0.2">
      <c r="A106" s="132" t="s">
        <v>500</v>
      </c>
      <c r="B106" s="22" t="s">
        <v>499</v>
      </c>
      <c r="C106" s="128">
        <v>3.7699999999999996</v>
      </c>
      <c r="D106" s="31">
        <v>33000</v>
      </c>
      <c r="E106" s="24" t="s">
        <v>1603</v>
      </c>
      <c r="F106" s="129">
        <v>0.73099999999999998</v>
      </c>
      <c r="G106" s="32">
        <v>7523.82</v>
      </c>
      <c r="H106" s="21" t="s">
        <v>2030</v>
      </c>
      <c r="I106" s="248" t="s">
        <v>2035</v>
      </c>
      <c r="J106" s="194"/>
      <c r="K106" s="195"/>
      <c r="L106" s="196"/>
    </row>
    <row r="107" spans="1:12" ht="12.75" customHeight="1" x14ac:dyDescent="0.2">
      <c r="A107" s="132" t="s">
        <v>501</v>
      </c>
      <c r="B107" s="22" t="s">
        <v>499</v>
      </c>
      <c r="C107" s="128">
        <v>6.47</v>
      </c>
      <c r="D107" s="31">
        <v>33000</v>
      </c>
      <c r="E107" s="24" t="s">
        <v>1603</v>
      </c>
      <c r="F107" s="129">
        <v>1.2961</v>
      </c>
      <c r="G107" s="32">
        <v>13340.12</v>
      </c>
      <c r="H107" s="21" t="s">
        <v>2030</v>
      </c>
      <c r="I107" s="248" t="s">
        <v>2035</v>
      </c>
      <c r="J107" s="194"/>
      <c r="K107" s="195"/>
      <c r="L107" s="196"/>
    </row>
    <row r="108" spans="1:12" ht="12.75" customHeight="1" x14ac:dyDescent="0.2">
      <c r="A108" s="132" t="s">
        <v>502</v>
      </c>
      <c r="B108" s="22" t="s">
        <v>499</v>
      </c>
      <c r="C108" s="128">
        <v>12.7</v>
      </c>
      <c r="D108" s="31">
        <v>76519</v>
      </c>
      <c r="E108" s="24" t="s">
        <v>1603</v>
      </c>
      <c r="F108" s="129">
        <v>3.0541999999999998</v>
      </c>
      <c r="G108" s="32">
        <v>31435.38</v>
      </c>
      <c r="H108" s="21" t="s">
        <v>2030</v>
      </c>
      <c r="I108" s="248" t="s">
        <v>2035</v>
      </c>
      <c r="J108" s="194"/>
      <c r="K108" s="195"/>
      <c r="L108" s="196"/>
    </row>
    <row r="109" spans="1:12" ht="12.75" customHeight="1" x14ac:dyDescent="0.2">
      <c r="A109" s="132" t="s">
        <v>503</v>
      </c>
      <c r="B109" s="22" t="s">
        <v>504</v>
      </c>
      <c r="C109" s="128">
        <v>2.13</v>
      </c>
      <c r="D109" s="31">
        <v>33000</v>
      </c>
      <c r="E109" s="24" t="s">
        <v>1603</v>
      </c>
      <c r="F109" s="129">
        <v>0.52810000000000001</v>
      </c>
      <c r="G109" s="32">
        <v>5435.47</v>
      </c>
      <c r="H109" s="21" t="s">
        <v>2030</v>
      </c>
      <c r="I109" s="248" t="s">
        <v>2035</v>
      </c>
      <c r="J109" s="194"/>
      <c r="K109" s="195"/>
      <c r="L109" s="196"/>
    </row>
    <row r="110" spans="1:12" ht="12.75" customHeight="1" x14ac:dyDescent="0.2">
      <c r="A110" s="132" t="s">
        <v>505</v>
      </c>
      <c r="B110" s="22" t="s">
        <v>504</v>
      </c>
      <c r="C110" s="128">
        <v>3.2199999999999998</v>
      </c>
      <c r="D110" s="31">
        <v>33000</v>
      </c>
      <c r="E110" s="24" t="s">
        <v>1603</v>
      </c>
      <c r="F110" s="129">
        <v>0.626</v>
      </c>
      <c r="G110" s="32">
        <v>6443.11</v>
      </c>
      <c r="H110" s="21" t="s">
        <v>2030</v>
      </c>
      <c r="I110" s="248" t="s">
        <v>2035</v>
      </c>
      <c r="J110" s="194"/>
      <c r="K110" s="195"/>
      <c r="L110" s="196"/>
    </row>
    <row r="111" spans="1:12" ht="12.75" customHeight="1" x14ac:dyDescent="0.2">
      <c r="A111" s="132" t="s">
        <v>506</v>
      </c>
      <c r="B111" s="22" t="s">
        <v>504</v>
      </c>
      <c r="C111" s="128">
        <v>5.18</v>
      </c>
      <c r="D111" s="31">
        <v>33000</v>
      </c>
      <c r="E111" s="24" t="s">
        <v>1603</v>
      </c>
      <c r="F111" s="129">
        <v>0.87949999999999995</v>
      </c>
      <c r="G111" s="32">
        <v>9052.26</v>
      </c>
      <c r="H111" s="21" t="s">
        <v>2030</v>
      </c>
      <c r="I111" s="248" t="s">
        <v>2035</v>
      </c>
      <c r="J111" s="194"/>
      <c r="K111" s="195"/>
      <c r="L111" s="196"/>
    </row>
    <row r="112" spans="1:12" ht="12.75" customHeight="1" x14ac:dyDescent="0.2">
      <c r="A112" s="132" t="s">
        <v>507</v>
      </c>
      <c r="B112" s="22" t="s">
        <v>504</v>
      </c>
      <c r="C112" s="128">
        <v>10.99</v>
      </c>
      <c r="D112" s="31">
        <v>73331</v>
      </c>
      <c r="E112" s="24" t="s">
        <v>1603</v>
      </c>
      <c r="F112" s="129">
        <v>2.0139</v>
      </c>
      <c r="G112" s="32">
        <v>20728.09</v>
      </c>
      <c r="H112" s="21" t="s">
        <v>2030</v>
      </c>
      <c r="I112" s="248" t="s">
        <v>2035</v>
      </c>
      <c r="J112" s="194"/>
      <c r="K112" s="195"/>
      <c r="L112" s="196"/>
    </row>
    <row r="113" spans="1:12" ht="12.75" customHeight="1" x14ac:dyDescent="0.2">
      <c r="A113" s="132" t="s">
        <v>508</v>
      </c>
      <c r="B113" s="22" t="s">
        <v>509</v>
      </c>
      <c r="C113" s="128">
        <v>2.3099999999999996</v>
      </c>
      <c r="D113" s="31">
        <v>33000</v>
      </c>
      <c r="E113" s="24" t="s">
        <v>1603</v>
      </c>
      <c r="F113" s="129">
        <v>0.44550000000000001</v>
      </c>
      <c r="G113" s="32">
        <v>4585.3100000000004</v>
      </c>
      <c r="H113" s="21" t="s">
        <v>2030</v>
      </c>
      <c r="I113" s="248" t="s">
        <v>2035</v>
      </c>
      <c r="J113" s="194"/>
      <c r="K113" s="195"/>
      <c r="L113" s="196"/>
    </row>
    <row r="114" spans="1:12" ht="12.75" customHeight="1" x14ac:dyDescent="0.2">
      <c r="A114" s="132" t="s">
        <v>510</v>
      </c>
      <c r="B114" s="22" t="s">
        <v>509</v>
      </c>
      <c r="C114" s="128">
        <v>2.92</v>
      </c>
      <c r="D114" s="31">
        <v>33000</v>
      </c>
      <c r="E114" s="24" t="s">
        <v>1603</v>
      </c>
      <c r="F114" s="129">
        <v>0.5716</v>
      </c>
      <c r="G114" s="32">
        <v>5883.2</v>
      </c>
      <c r="H114" s="21" t="s">
        <v>2030</v>
      </c>
      <c r="I114" s="248" t="s">
        <v>2035</v>
      </c>
      <c r="J114" s="194"/>
      <c r="K114" s="195"/>
      <c r="L114" s="196"/>
    </row>
    <row r="115" spans="1:12" ht="12.75" customHeight="1" x14ac:dyDescent="0.2">
      <c r="A115" s="132" t="s">
        <v>511</v>
      </c>
      <c r="B115" s="22" t="s">
        <v>509</v>
      </c>
      <c r="C115" s="128">
        <v>4.41</v>
      </c>
      <c r="D115" s="31">
        <v>33000</v>
      </c>
      <c r="E115" s="24" t="s">
        <v>1603</v>
      </c>
      <c r="F115" s="129">
        <v>0.81659999999999999</v>
      </c>
      <c r="G115" s="32">
        <v>8404.86</v>
      </c>
      <c r="H115" s="21" t="s">
        <v>2030</v>
      </c>
      <c r="I115" s="248" t="s">
        <v>2035</v>
      </c>
      <c r="J115" s="194"/>
      <c r="K115" s="195"/>
      <c r="L115" s="196"/>
    </row>
    <row r="116" spans="1:12" ht="12.75" customHeight="1" x14ac:dyDescent="0.2">
      <c r="A116" s="132" t="s">
        <v>512</v>
      </c>
      <c r="B116" s="22" t="s">
        <v>509</v>
      </c>
      <c r="C116" s="128">
        <v>9.7799999999999994</v>
      </c>
      <c r="D116" s="31">
        <v>64469</v>
      </c>
      <c r="E116" s="24" t="s">
        <v>1603</v>
      </c>
      <c r="F116" s="129">
        <v>2.0592999999999999</v>
      </c>
      <c r="G116" s="32">
        <v>21195.37</v>
      </c>
      <c r="H116" s="21" t="s">
        <v>2030</v>
      </c>
      <c r="I116" s="248" t="s">
        <v>2035</v>
      </c>
      <c r="J116" s="194"/>
      <c r="K116" s="195"/>
      <c r="L116" s="196"/>
    </row>
    <row r="117" spans="1:12" ht="12.75" customHeight="1" x14ac:dyDescent="0.2">
      <c r="A117" s="132" t="s">
        <v>513</v>
      </c>
      <c r="B117" s="22" t="s">
        <v>514</v>
      </c>
      <c r="C117" s="128">
        <v>2.3699999999999997</v>
      </c>
      <c r="D117" s="31">
        <v>33000</v>
      </c>
      <c r="E117" s="24" t="s">
        <v>1603</v>
      </c>
      <c r="F117" s="129">
        <v>0.47889999999999999</v>
      </c>
      <c r="G117" s="32">
        <v>4929.08</v>
      </c>
      <c r="H117" s="21" t="s">
        <v>2030</v>
      </c>
      <c r="I117" s="248" t="s">
        <v>2035</v>
      </c>
      <c r="J117" s="194"/>
      <c r="K117" s="195"/>
      <c r="L117" s="196"/>
    </row>
    <row r="118" spans="1:12" ht="12.75" customHeight="1" x14ac:dyDescent="0.2">
      <c r="A118" s="132" t="s">
        <v>515</v>
      </c>
      <c r="B118" s="22" t="s">
        <v>514</v>
      </c>
      <c r="C118" s="128">
        <v>2.82</v>
      </c>
      <c r="D118" s="31">
        <v>33000</v>
      </c>
      <c r="E118" s="24" t="s">
        <v>1603</v>
      </c>
      <c r="F118" s="129">
        <v>0.59530000000000005</v>
      </c>
      <c r="G118" s="32">
        <v>6127.13</v>
      </c>
      <c r="H118" s="21" t="s">
        <v>2030</v>
      </c>
      <c r="I118" s="248" t="s">
        <v>2035</v>
      </c>
      <c r="J118" s="194"/>
      <c r="K118" s="195"/>
      <c r="L118" s="196"/>
    </row>
    <row r="119" spans="1:12" ht="12.75" customHeight="1" x14ac:dyDescent="0.2">
      <c r="A119" s="132" t="s">
        <v>516</v>
      </c>
      <c r="B119" s="22" t="s">
        <v>514</v>
      </c>
      <c r="C119" s="128">
        <v>3.92</v>
      </c>
      <c r="D119" s="31">
        <v>33000</v>
      </c>
      <c r="E119" s="24" t="s">
        <v>1603</v>
      </c>
      <c r="F119" s="129">
        <v>0.76139999999999997</v>
      </c>
      <c r="G119" s="32">
        <v>7836.72</v>
      </c>
      <c r="H119" s="21" t="s">
        <v>2030</v>
      </c>
      <c r="I119" s="248" t="s">
        <v>2035</v>
      </c>
      <c r="J119" s="194"/>
      <c r="K119" s="195"/>
      <c r="L119" s="196"/>
    </row>
    <row r="120" spans="1:12" ht="12.75" customHeight="1" x14ac:dyDescent="0.2">
      <c r="A120" s="132" t="s">
        <v>517</v>
      </c>
      <c r="B120" s="22" t="s">
        <v>514</v>
      </c>
      <c r="C120" s="128">
        <v>6.87</v>
      </c>
      <c r="D120" s="31">
        <v>42173</v>
      </c>
      <c r="E120" s="24" t="s">
        <v>1603</v>
      </c>
      <c r="F120" s="129">
        <v>1.2141</v>
      </c>
      <c r="G120" s="32">
        <v>12496.14</v>
      </c>
      <c r="H120" s="21" t="s">
        <v>2030</v>
      </c>
      <c r="I120" s="248" t="s">
        <v>2035</v>
      </c>
      <c r="J120" s="194"/>
      <c r="K120" s="195"/>
      <c r="L120" s="196"/>
    </row>
    <row r="121" spans="1:12" ht="12.75" customHeight="1" x14ac:dyDescent="0.2">
      <c r="A121" s="132" t="s">
        <v>518</v>
      </c>
      <c r="B121" s="22" t="s">
        <v>519</v>
      </c>
      <c r="C121" s="128">
        <v>2.2699999999999996</v>
      </c>
      <c r="D121" s="31">
        <v>33000</v>
      </c>
      <c r="E121" s="24" t="s">
        <v>1603</v>
      </c>
      <c r="F121" s="129">
        <v>0.56889999999999996</v>
      </c>
      <c r="G121" s="32">
        <v>5855.41</v>
      </c>
      <c r="H121" s="21" t="s">
        <v>2030</v>
      </c>
      <c r="I121" s="248" t="s">
        <v>2035</v>
      </c>
      <c r="J121" s="194"/>
      <c r="K121" s="195"/>
      <c r="L121" s="196"/>
    </row>
    <row r="122" spans="1:12" ht="12.75" customHeight="1" x14ac:dyDescent="0.2">
      <c r="A122" s="132" t="s">
        <v>520</v>
      </c>
      <c r="B122" s="22" t="s">
        <v>519</v>
      </c>
      <c r="C122" s="128">
        <v>3.57</v>
      </c>
      <c r="D122" s="31">
        <v>33000</v>
      </c>
      <c r="E122" s="24" t="s">
        <v>1603</v>
      </c>
      <c r="F122" s="129">
        <v>0.79220000000000002</v>
      </c>
      <c r="G122" s="32">
        <v>8153.73</v>
      </c>
      <c r="H122" s="21" t="s">
        <v>2030</v>
      </c>
      <c r="I122" s="248" t="s">
        <v>2035</v>
      </c>
      <c r="J122" s="194"/>
      <c r="K122" s="195"/>
      <c r="L122" s="196"/>
    </row>
    <row r="123" spans="1:12" ht="12.75" customHeight="1" x14ac:dyDescent="0.2">
      <c r="A123" s="132" t="s">
        <v>521</v>
      </c>
      <c r="B123" s="22" t="s">
        <v>519</v>
      </c>
      <c r="C123" s="128">
        <v>5.37</v>
      </c>
      <c r="D123" s="31">
        <v>33000</v>
      </c>
      <c r="E123" s="24" t="s">
        <v>1603</v>
      </c>
      <c r="F123" s="129">
        <v>1.2059</v>
      </c>
      <c r="G123" s="32">
        <v>12411.74</v>
      </c>
      <c r="H123" s="21" t="s">
        <v>2030</v>
      </c>
      <c r="I123" s="248" t="s">
        <v>2035</v>
      </c>
      <c r="J123" s="194"/>
      <c r="K123" s="195"/>
      <c r="L123" s="196"/>
    </row>
    <row r="124" spans="1:12" ht="12.75" customHeight="1" x14ac:dyDescent="0.2">
      <c r="A124" s="132" t="s">
        <v>522</v>
      </c>
      <c r="B124" s="22" t="s">
        <v>519</v>
      </c>
      <c r="C124" s="128">
        <v>10.42</v>
      </c>
      <c r="D124" s="31">
        <v>98000</v>
      </c>
      <c r="E124" s="24" t="s">
        <v>1603</v>
      </c>
      <c r="F124" s="129">
        <v>2.3923999999999999</v>
      </c>
      <c r="G124" s="32">
        <v>24623.8</v>
      </c>
      <c r="H124" s="21" t="s">
        <v>2030</v>
      </c>
      <c r="I124" s="248" t="s">
        <v>2035</v>
      </c>
      <c r="J124" s="194"/>
      <c r="K124" s="195"/>
      <c r="L124" s="196"/>
    </row>
    <row r="125" spans="1:12" ht="12.75" customHeight="1" x14ac:dyDescent="0.2">
      <c r="A125" s="132" t="s">
        <v>523</v>
      </c>
      <c r="B125" s="22" t="s">
        <v>524</v>
      </c>
      <c r="C125" s="128">
        <v>2.2699999999999996</v>
      </c>
      <c r="D125" s="31">
        <v>33000</v>
      </c>
      <c r="E125" s="24" t="s">
        <v>1603</v>
      </c>
      <c r="F125" s="129">
        <v>0.5776</v>
      </c>
      <c r="G125" s="32">
        <v>5944.95</v>
      </c>
      <c r="H125" s="21" t="s">
        <v>2030</v>
      </c>
      <c r="I125" s="248" t="s">
        <v>2035</v>
      </c>
      <c r="J125" s="194"/>
      <c r="K125" s="195"/>
      <c r="L125" s="196"/>
    </row>
    <row r="126" spans="1:12" ht="12.75" customHeight="1" x14ac:dyDescent="0.2">
      <c r="A126" s="132" t="s">
        <v>525</v>
      </c>
      <c r="B126" s="22" t="s">
        <v>524</v>
      </c>
      <c r="C126" s="128">
        <v>3.6799999999999997</v>
      </c>
      <c r="D126" s="31">
        <v>33000</v>
      </c>
      <c r="E126" s="24" t="s">
        <v>1603</v>
      </c>
      <c r="F126" s="129">
        <v>0.82989999999999997</v>
      </c>
      <c r="G126" s="32">
        <v>8541.75</v>
      </c>
      <c r="H126" s="21" t="s">
        <v>2030</v>
      </c>
      <c r="I126" s="248" t="s">
        <v>2035</v>
      </c>
      <c r="J126" s="194"/>
      <c r="K126" s="195"/>
      <c r="L126" s="196"/>
    </row>
    <row r="127" spans="1:12" ht="12.75" customHeight="1" x14ac:dyDescent="0.2">
      <c r="A127" s="132" t="s">
        <v>526</v>
      </c>
      <c r="B127" s="22" t="s">
        <v>524</v>
      </c>
      <c r="C127" s="128">
        <v>5.99</v>
      </c>
      <c r="D127" s="31">
        <v>47589</v>
      </c>
      <c r="E127" s="24" t="s">
        <v>1603</v>
      </c>
      <c r="F127" s="129">
        <v>1.3057000000000001</v>
      </c>
      <c r="G127" s="32">
        <v>13438.93</v>
      </c>
      <c r="H127" s="21" t="s">
        <v>2030</v>
      </c>
      <c r="I127" s="248" t="s">
        <v>2035</v>
      </c>
      <c r="J127" s="194"/>
      <c r="K127" s="195"/>
      <c r="L127" s="196"/>
    </row>
    <row r="128" spans="1:12" ht="12.75" customHeight="1" x14ac:dyDescent="0.2">
      <c r="A128" s="132" t="s">
        <v>527</v>
      </c>
      <c r="B128" s="22" t="s">
        <v>524</v>
      </c>
      <c r="C128" s="128">
        <v>13.35</v>
      </c>
      <c r="D128" s="31">
        <v>84559</v>
      </c>
      <c r="E128" s="24" t="s">
        <v>1603</v>
      </c>
      <c r="F128" s="129">
        <v>3.1575000000000002</v>
      </c>
      <c r="G128" s="32">
        <v>32498.6</v>
      </c>
      <c r="H128" s="21" t="s">
        <v>2030</v>
      </c>
      <c r="I128" s="248" t="s">
        <v>2035</v>
      </c>
      <c r="J128" s="194"/>
      <c r="K128" s="195"/>
      <c r="L128" s="196"/>
    </row>
    <row r="129" spans="1:12" ht="12.75" customHeight="1" x14ac:dyDescent="0.2">
      <c r="A129" s="132" t="s">
        <v>528</v>
      </c>
      <c r="B129" s="22" t="s">
        <v>529</v>
      </c>
      <c r="C129" s="128">
        <v>1.52</v>
      </c>
      <c r="D129" s="31">
        <v>33000</v>
      </c>
      <c r="E129" s="24" t="s">
        <v>1603</v>
      </c>
      <c r="F129" s="129">
        <v>0.52059999999999995</v>
      </c>
      <c r="G129" s="32">
        <v>5358.28</v>
      </c>
      <c r="H129" s="21" t="s">
        <v>2030</v>
      </c>
      <c r="I129" s="248" t="s">
        <v>2035</v>
      </c>
      <c r="J129" s="194"/>
      <c r="K129" s="195"/>
      <c r="L129" s="196"/>
    </row>
    <row r="130" spans="1:12" ht="12.75" customHeight="1" x14ac:dyDescent="0.2">
      <c r="A130" s="132" t="s">
        <v>530</v>
      </c>
      <c r="B130" s="22" t="s">
        <v>529</v>
      </c>
      <c r="C130" s="128">
        <v>2.4299999999999997</v>
      </c>
      <c r="D130" s="31">
        <v>33000</v>
      </c>
      <c r="E130" s="24" t="s">
        <v>1603</v>
      </c>
      <c r="F130" s="129">
        <v>0.74829999999999997</v>
      </c>
      <c r="G130" s="32">
        <v>7701.89</v>
      </c>
      <c r="H130" s="21" t="s">
        <v>2030</v>
      </c>
      <c r="I130" s="248" t="s">
        <v>2035</v>
      </c>
      <c r="J130" s="194"/>
      <c r="K130" s="195"/>
      <c r="L130" s="196"/>
    </row>
    <row r="131" spans="1:12" ht="12.75" customHeight="1" x14ac:dyDescent="0.2">
      <c r="A131" s="132" t="s">
        <v>531</v>
      </c>
      <c r="B131" s="22" t="s">
        <v>529</v>
      </c>
      <c r="C131" s="128">
        <v>4.41</v>
      </c>
      <c r="D131" s="31">
        <v>33000</v>
      </c>
      <c r="E131" s="24" t="s">
        <v>1603</v>
      </c>
      <c r="F131" s="129">
        <v>1.1393</v>
      </c>
      <c r="G131" s="32">
        <v>11726.26</v>
      </c>
      <c r="H131" s="21" t="s">
        <v>2030</v>
      </c>
      <c r="I131" s="248" t="s">
        <v>2035</v>
      </c>
      <c r="J131" s="194"/>
      <c r="K131" s="195"/>
      <c r="L131" s="196"/>
    </row>
    <row r="132" spans="1:12" ht="12.75" customHeight="1" x14ac:dyDescent="0.2">
      <c r="A132" s="132" t="s">
        <v>532</v>
      </c>
      <c r="B132" s="22" t="s">
        <v>529</v>
      </c>
      <c r="C132" s="128">
        <v>10.35</v>
      </c>
      <c r="D132" s="31">
        <v>72330</v>
      </c>
      <c r="E132" s="24" t="s">
        <v>1603</v>
      </c>
      <c r="F132" s="129">
        <v>2.5044</v>
      </c>
      <c r="G132" s="32">
        <v>25776.560000000001</v>
      </c>
      <c r="H132" s="21" t="s">
        <v>2030</v>
      </c>
      <c r="I132" s="248" t="s">
        <v>2035</v>
      </c>
      <c r="J132" s="194"/>
      <c r="K132" s="195"/>
      <c r="L132" s="196"/>
    </row>
    <row r="133" spans="1:12" ht="12.75" customHeight="1" x14ac:dyDescent="0.2">
      <c r="A133" s="132" t="s">
        <v>533</v>
      </c>
      <c r="B133" s="22" t="s">
        <v>534</v>
      </c>
      <c r="C133" s="128">
        <v>2.78</v>
      </c>
      <c r="D133" s="31">
        <v>33000</v>
      </c>
      <c r="E133" s="24" t="s">
        <v>1603</v>
      </c>
      <c r="F133" s="129">
        <v>0.57420000000000004</v>
      </c>
      <c r="G133" s="32">
        <v>5909.96</v>
      </c>
      <c r="H133" s="21" t="s">
        <v>2030</v>
      </c>
      <c r="I133" s="248" t="s">
        <v>2035</v>
      </c>
      <c r="J133" s="194"/>
      <c r="K133" s="195"/>
      <c r="L133" s="196"/>
    </row>
    <row r="134" spans="1:12" ht="12.75" customHeight="1" x14ac:dyDescent="0.2">
      <c r="A134" s="132" t="s">
        <v>535</v>
      </c>
      <c r="B134" s="22" t="s">
        <v>534</v>
      </c>
      <c r="C134" s="128">
        <v>4.09</v>
      </c>
      <c r="D134" s="31">
        <v>33000</v>
      </c>
      <c r="E134" s="24" t="s">
        <v>1603</v>
      </c>
      <c r="F134" s="129">
        <v>0.70540000000000003</v>
      </c>
      <c r="G134" s="32">
        <v>7260.34</v>
      </c>
      <c r="H134" s="21" t="s">
        <v>2030</v>
      </c>
      <c r="I134" s="248" t="s">
        <v>2035</v>
      </c>
      <c r="J134" s="194"/>
      <c r="K134" s="195"/>
      <c r="L134" s="196"/>
    </row>
    <row r="135" spans="1:12" ht="12.75" customHeight="1" x14ac:dyDescent="0.2">
      <c r="A135" s="132" t="s">
        <v>536</v>
      </c>
      <c r="B135" s="22" t="s">
        <v>534</v>
      </c>
      <c r="C135" s="128">
        <v>6.16</v>
      </c>
      <c r="D135" s="31">
        <v>33000</v>
      </c>
      <c r="E135" s="24" t="s">
        <v>1603</v>
      </c>
      <c r="F135" s="129">
        <v>0.95830000000000004</v>
      </c>
      <c r="G135" s="32">
        <v>9863.31</v>
      </c>
      <c r="H135" s="21" t="s">
        <v>2030</v>
      </c>
      <c r="I135" s="248" t="s">
        <v>2035</v>
      </c>
      <c r="J135" s="194"/>
      <c r="K135" s="195"/>
      <c r="L135" s="196"/>
    </row>
    <row r="136" spans="1:12" ht="12.75" customHeight="1" x14ac:dyDescent="0.2">
      <c r="A136" s="132" t="s">
        <v>537</v>
      </c>
      <c r="B136" s="22" t="s">
        <v>534</v>
      </c>
      <c r="C136" s="128">
        <v>12.35</v>
      </c>
      <c r="D136" s="31">
        <v>61498</v>
      </c>
      <c r="E136" s="24" t="s">
        <v>1603</v>
      </c>
      <c r="F136" s="129">
        <v>1.9420999999999999</v>
      </c>
      <c r="G136" s="32">
        <v>19989.080000000002</v>
      </c>
      <c r="H136" s="21" t="s">
        <v>2030</v>
      </c>
      <c r="I136" s="248" t="s">
        <v>2035</v>
      </c>
      <c r="J136" s="194"/>
      <c r="K136" s="195"/>
      <c r="L136" s="196"/>
    </row>
    <row r="137" spans="1:12" ht="12.75" customHeight="1" x14ac:dyDescent="0.2">
      <c r="A137" s="132" t="s">
        <v>538</v>
      </c>
      <c r="B137" s="22" t="s">
        <v>539</v>
      </c>
      <c r="C137" s="128">
        <v>2.13</v>
      </c>
      <c r="D137" s="31">
        <v>33000</v>
      </c>
      <c r="E137" s="24" t="s">
        <v>1603</v>
      </c>
      <c r="F137" s="129">
        <v>0.77039999999999997</v>
      </c>
      <c r="G137" s="32">
        <v>7929.35</v>
      </c>
      <c r="H137" s="21" t="s">
        <v>2030</v>
      </c>
      <c r="I137" s="248" t="s">
        <v>2035</v>
      </c>
      <c r="J137" s="194"/>
      <c r="K137" s="195"/>
      <c r="L137" s="196"/>
    </row>
    <row r="138" spans="1:12" ht="12.75" customHeight="1" x14ac:dyDescent="0.2">
      <c r="A138" s="132" t="s">
        <v>540</v>
      </c>
      <c r="B138" s="22" t="s">
        <v>539</v>
      </c>
      <c r="C138" s="128">
        <v>3.76</v>
      </c>
      <c r="D138" s="31">
        <v>33000</v>
      </c>
      <c r="E138" s="24" t="s">
        <v>1603</v>
      </c>
      <c r="F138" s="129">
        <v>1.1458999999999999</v>
      </c>
      <c r="G138" s="32">
        <v>11794.19</v>
      </c>
      <c r="H138" s="21" t="s">
        <v>2030</v>
      </c>
      <c r="I138" s="248" t="s">
        <v>2035</v>
      </c>
      <c r="J138" s="194"/>
      <c r="K138" s="195"/>
      <c r="L138" s="196"/>
    </row>
    <row r="139" spans="1:12" ht="12.75" customHeight="1" x14ac:dyDescent="0.2">
      <c r="A139" s="132" t="s">
        <v>541</v>
      </c>
      <c r="B139" s="22" t="s">
        <v>539</v>
      </c>
      <c r="C139" s="128">
        <v>6.77</v>
      </c>
      <c r="D139" s="31">
        <v>55003</v>
      </c>
      <c r="E139" s="24" t="s">
        <v>1603</v>
      </c>
      <c r="F139" s="129">
        <v>2.0583</v>
      </c>
      <c r="G139" s="32">
        <v>21185.07</v>
      </c>
      <c r="H139" s="21" t="s">
        <v>2030</v>
      </c>
      <c r="I139" s="248" t="s">
        <v>2035</v>
      </c>
      <c r="J139" s="194"/>
      <c r="K139" s="195"/>
      <c r="L139" s="196"/>
    </row>
    <row r="140" spans="1:12" ht="12.75" customHeight="1" x14ac:dyDescent="0.2">
      <c r="A140" s="132" t="s">
        <v>542</v>
      </c>
      <c r="B140" s="22" t="s">
        <v>539</v>
      </c>
      <c r="C140" s="128">
        <v>13.19</v>
      </c>
      <c r="D140" s="31">
        <v>98000</v>
      </c>
      <c r="E140" s="24" t="s">
        <v>1603</v>
      </c>
      <c r="F140" s="129">
        <v>4.1148999999999996</v>
      </c>
      <c r="G140" s="32">
        <v>42352.65</v>
      </c>
      <c r="H140" s="21" t="s">
        <v>2030</v>
      </c>
      <c r="I140" s="248" t="s">
        <v>2035</v>
      </c>
      <c r="J140" s="194"/>
      <c r="K140" s="195"/>
      <c r="L140" s="196"/>
    </row>
    <row r="141" spans="1:12" ht="12.75" customHeight="1" x14ac:dyDescent="0.2">
      <c r="A141" s="132" t="s">
        <v>543</v>
      </c>
      <c r="B141" s="22" t="s">
        <v>544</v>
      </c>
      <c r="C141" s="128">
        <v>2.2699999999999996</v>
      </c>
      <c r="D141" s="31">
        <v>33000</v>
      </c>
      <c r="E141" s="24" t="s">
        <v>1603</v>
      </c>
      <c r="F141" s="129">
        <v>0.71179999999999999</v>
      </c>
      <c r="G141" s="32">
        <v>7326.21</v>
      </c>
      <c r="H141" s="21" t="s">
        <v>2030</v>
      </c>
      <c r="I141" s="248" t="s">
        <v>2035</v>
      </c>
      <c r="J141" s="194"/>
      <c r="K141" s="195"/>
      <c r="L141" s="196"/>
    </row>
    <row r="142" spans="1:12" ht="12.75" customHeight="1" x14ac:dyDescent="0.2">
      <c r="A142" s="132" t="s">
        <v>545</v>
      </c>
      <c r="B142" s="22" t="s">
        <v>544</v>
      </c>
      <c r="C142" s="128">
        <v>3.13</v>
      </c>
      <c r="D142" s="31">
        <v>33000</v>
      </c>
      <c r="E142" s="24" t="s">
        <v>1603</v>
      </c>
      <c r="F142" s="129">
        <v>0.89590000000000003</v>
      </c>
      <c r="G142" s="32">
        <v>9221.06</v>
      </c>
      <c r="H142" s="21" t="s">
        <v>2030</v>
      </c>
      <c r="I142" s="248" t="s">
        <v>2035</v>
      </c>
      <c r="J142" s="194"/>
      <c r="K142" s="195"/>
      <c r="L142" s="196"/>
    </row>
    <row r="143" spans="1:12" ht="12.75" customHeight="1" x14ac:dyDescent="0.2">
      <c r="A143" s="132" t="s">
        <v>546</v>
      </c>
      <c r="B143" s="22" t="s">
        <v>544</v>
      </c>
      <c r="C143" s="128">
        <v>5.45</v>
      </c>
      <c r="D143" s="31">
        <v>34253</v>
      </c>
      <c r="E143" s="24" t="s">
        <v>1603</v>
      </c>
      <c r="F143" s="129">
        <v>1.3025</v>
      </c>
      <c r="G143" s="32">
        <v>13405.99</v>
      </c>
      <c r="H143" s="21" t="s">
        <v>2030</v>
      </c>
      <c r="I143" s="248" t="s">
        <v>2035</v>
      </c>
      <c r="J143" s="194"/>
      <c r="K143" s="195"/>
      <c r="L143" s="196"/>
    </row>
    <row r="144" spans="1:12" ht="12.75" customHeight="1" x14ac:dyDescent="0.2">
      <c r="A144" s="132" t="s">
        <v>547</v>
      </c>
      <c r="B144" s="22" t="s">
        <v>544</v>
      </c>
      <c r="C144" s="128">
        <v>18.55</v>
      </c>
      <c r="D144" s="31">
        <v>84143</v>
      </c>
      <c r="E144" s="24" t="s">
        <v>1603</v>
      </c>
      <c r="F144" s="129">
        <v>3.0347</v>
      </c>
      <c r="G144" s="32">
        <v>31234.68</v>
      </c>
      <c r="H144" s="21" t="s">
        <v>2030</v>
      </c>
      <c r="I144" s="248" t="s">
        <v>2035</v>
      </c>
      <c r="J144" s="194"/>
      <c r="K144" s="195"/>
      <c r="L144" s="196"/>
    </row>
    <row r="145" spans="1:12" ht="12.75" customHeight="1" x14ac:dyDescent="0.2">
      <c r="A145" s="132" t="s">
        <v>548</v>
      </c>
      <c r="B145" s="22" t="s">
        <v>549</v>
      </c>
      <c r="C145" s="128">
        <v>2.94</v>
      </c>
      <c r="D145" s="31">
        <v>33000</v>
      </c>
      <c r="E145" s="24" t="s">
        <v>1603</v>
      </c>
      <c r="F145" s="129">
        <v>0.37719999999999998</v>
      </c>
      <c r="G145" s="32">
        <v>3882.33</v>
      </c>
      <c r="H145" s="21" t="s">
        <v>2030</v>
      </c>
      <c r="I145" s="248" t="s">
        <v>2035</v>
      </c>
      <c r="J145" s="194"/>
      <c r="K145" s="195"/>
      <c r="L145" s="196"/>
    </row>
    <row r="146" spans="1:12" ht="12.75" customHeight="1" x14ac:dyDescent="0.2">
      <c r="A146" s="132" t="s">
        <v>550</v>
      </c>
      <c r="B146" s="22" t="s">
        <v>549</v>
      </c>
      <c r="C146" s="128">
        <v>3.94</v>
      </c>
      <c r="D146" s="31">
        <v>33000</v>
      </c>
      <c r="E146" s="24" t="s">
        <v>1603</v>
      </c>
      <c r="F146" s="129">
        <v>0.5292</v>
      </c>
      <c r="G146" s="32">
        <v>5446.8</v>
      </c>
      <c r="H146" s="21" t="s">
        <v>2030</v>
      </c>
      <c r="I146" s="248" t="s">
        <v>2035</v>
      </c>
      <c r="J146" s="194"/>
      <c r="K146" s="195"/>
      <c r="L146" s="196"/>
    </row>
    <row r="147" spans="1:12" ht="12.75" customHeight="1" x14ac:dyDescent="0.2">
      <c r="A147" s="132" t="s">
        <v>551</v>
      </c>
      <c r="B147" s="22" t="s">
        <v>549</v>
      </c>
      <c r="C147" s="128">
        <v>6.24</v>
      </c>
      <c r="D147" s="31">
        <v>33000</v>
      </c>
      <c r="E147" s="24" t="s">
        <v>1603</v>
      </c>
      <c r="F147" s="129">
        <v>0.88690000000000002</v>
      </c>
      <c r="G147" s="32">
        <v>9128.43</v>
      </c>
      <c r="H147" s="21" t="s">
        <v>2030</v>
      </c>
      <c r="I147" s="248" t="s">
        <v>2035</v>
      </c>
      <c r="J147" s="194"/>
      <c r="K147" s="195"/>
      <c r="L147" s="196"/>
    </row>
    <row r="148" spans="1:12" ht="12.75" customHeight="1" x14ac:dyDescent="0.2">
      <c r="A148" s="132" t="s">
        <v>552</v>
      </c>
      <c r="B148" s="22" t="s">
        <v>549</v>
      </c>
      <c r="C148" s="128">
        <v>12.04</v>
      </c>
      <c r="D148" s="31">
        <v>60163</v>
      </c>
      <c r="E148" s="24" t="s">
        <v>1603</v>
      </c>
      <c r="F148" s="129">
        <v>2.2852999999999999</v>
      </c>
      <c r="G148" s="32">
        <v>23521.47</v>
      </c>
      <c r="H148" s="21" t="s">
        <v>2030</v>
      </c>
      <c r="I148" s="248" t="s">
        <v>2035</v>
      </c>
      <c r="J148" s="194"/>
      <c r="K148" s="195"/>
      <c r="L148" s="196"/>
    </row>
    <row r="149" spans="1:12" ht="12.75" customHeight="1" x14ac:dyDescent="0.2">
      <c r="A149" s="132" t="s">
        <v>553</v>
      </c>
      <c r="B149" s="22" t="s">
        <v>554</v>
      </c>
      <c r="C149" s="128">
        <v>2.2999999999999998</v>
      </c>
      <c r="D149" s="31">
        <v>33000</v>
      </c>
      <c r="E149" s="24" t="s">
        <v>1603</v>
      </c>
      <c r="F149" s="129">
        <v>0.41909999999999997</v>
      </c>
      <c r="G149" s="32">
        <v>4313.59</v>
      </c>
      <c r="H149" s="21" t="s">
        <v>2030</v>
      </c>
      <c r="I149" s="248" t="s">
        <v>2035</v>
      </c>
      <c r="J149" s="194"/>
      <c r="K149" s="195"/>
      <c r="L149" s="196"/>
    </row>
    <row r="150" spans="1:12" ht="12.75" customHeight="1" x14ac:dyDescent="0.2">
      <c r="A150" s="132" t="s">
        <v>555</v>
      </c>
      <c r="B150" s="22" t="s">
        <v>554</v>
      </c>
      <c r="C150" s="128">
        <v>2.8099999999999996</v>
      </c>
      <c r="D150" s="31">
        <v>33000</v>
      </c>
      <c r="E150" s="24" t="s">
        <v>1603</v>
      </c>
      <c r="F150" s="129">
        <v>0.57820000000000005</v>
      </c>
      <c r="G150" s="32">
        <v>5951.13</v>
      </c>
      <c r="H150" s="21" t="s">
        <v>2030</v>
      </c>
      <c r="I150" s="248" t="s">
        <v>2035</v>
      </c>
      <c r="J150" s="194"/>
      <c r="K150" s="195"/>
      <c r="L150" s="196"/>
    </row>
    <row r="151" spans="1:12" ht="12.75" customHeight="1" x14ac:dyDescent="0.2">
      <c r="A151" s="132" t="s">
        <v>556</v>
      </c>
      <c r="B151" s="22" t="s">
        <v>554</v>
      </c>
      <c r="C151" s="128">
        <v>4.3199999999999994</v>
      </c>
      <c r="D151" s="31">
        <v>34392</v>
      </c>
      <c r="E151" s="24" t="s">
        <v>1603</v>
      </c>
      <c r="F151" s="129">
        <v>0.8004</v>
      </c>
      <c r="G151" s="32">
        <v>8238.1299999999992</v>
      </c>
      <c r="H151" s="21" t="s">
        <v>2030</v>
      </c>
      <c r="I151" s="248" t="s">
        <v>2035</v>
      </c>
      <c r="J151" s="194"/>
      <c r="K151" s="195"/>
      <c r="L151" s="196"/>
    </row>
    <row r="152" spans="1:12" ht="12.75" customHeight="1" x14ac:dyDescent="0.2">
      <c r="A152" s="132" t="s">
        <v>557</v>
      </c>
      <c r="B152" s="22" t="s">
        <v>554</v>
      </c>
      <c r="C152" s="128">
        <v>15.89</v>
      </c>
      <c r="D152" s="31">
        <v>73209</v>
      </c>
      <c r="E152" s="24" t="s">
        <v>1603</v>
      </c>
      <c r="F152" s="129">
        <v>1.8092999999999999</v>
      </c>
      <c r="G152" s="32">
        <v>18622.240000000002</v>
      </c>
      <c r="H152" s="21" t="s">
        <v>2030</v>
      </c>
      <c r="I152" s="248" t="s">
        <v>2035</v>
      </c>
      <c r="J152" s="194"/>
      <c r="K152" s="195"/>
      <c r="L152" s="196"/>
    </row>
    <row r="153" spans="1:12" ht="12.75" customHeight="1" x14ac:dyDescent="0.2">
      <c r="A153" s="132" t="s">
        <v>558</v>
      </c>
      <c r="B153" s="22" t="s">
        <v>559</v>
      </c>
      <c r="C153" s="128">
        <v>2.3099999999999996</v>
      </c>
      <c r="D153" s="31">
        <v>45329</v>
      </c>
      <c r="E153" s="24" t="s">
        <v>1603</v>
      </c>
      <c r="F153" s="129">
        <v>1.4057999999999999</v>
      </c>
      <c r="G153" s="32">
        <v>14469.21</v>
      </c>
      <c r="H153" s="21" t="s">
        <v>2030</v>
      </c>
      <c r="I153" s="248" t="s">
        <v>2035</v>
      </c>
      <c r="J153" s="194"/>
      <c r="K153" s="195"/>
      <c r="L153" s="196"/>
    </row>
    <row r="154" spans="1:12" ht="12.75" customHeight="1" x14ac:dyDescent="0.2">
      <c r="A154" s="132" t="s">
        <v>560</v>
      </c>
      <c r="B154" s="22" t="s">
        <v>559</v>
      </c>
      <c r="C154" s="128">
        <v>3.8499999999999996</v>
      </c>
      <c r="D154" s="31">
        <v>58203</v>
      </c>
      <c r="E154" s="24" t="s">
        <v>1603</v>
      </c>
      <c r="F154" s="129">
        <v>1.85</v>
      </c>
      <c r="G154" s="32">
        <v>19041.14</v>
      </c>
      <c r="H154" s="21" t="s">
        <v>2030</v>
      </c>
      <c r="I154" s="248" t="s">
        <v>2035</v>
      </c>
      <c r="J154" s="194"/>
      <c r="K154" s="195"/>
      <c r="L154" s="196"/>
    </row>
    <row r="155" spans="1:12" ht="12.75" customHeight="1" x14ac:dyDescent="0.2">
      <c r="A155" s="132" t="s">
        <v>561</v>
      </c>
      <c r="B155" s="22" t="s">
        <v>559</v>
      </c>
      <c r="C155" s="128">
        <v>8.77</v>
      </c>
      <c r="D155" s="31">
        <v>98000</v>
      </c>
      <c r="E155" s="24" t="s">
        <v>1603</v>
      </c>
      <c r="F155" s="129">
        <v>3.2437</v>
      </c>
      <c r="G155" s="32">
        <v>33385.81</v>
      </c>
      <c r="H155" s="21" t="s">
        <v>2030</v>
      </c>
      <c r="I155" s="248" t="s">
        <v>2035</v>
      </c>
      <c r="J155" s="194"/>
      <c r="K155" s="195"/>
      <c r="L155" s="196"/>
    </row>
    <row r="156" spans="1:12" ht="12.75" customHeight="1" x14ac:dyDescent="0.2">
      <c r="A156" s="132" t="s">
        <v>562</v>
      </c>
      <c r="B156" s="22" t="s">
        <v>559</v>
      </c>
      <c r="C156" s="128">
        <v>16.34</v>
      </c>
      <c r="D156" s="31">
        <v>98000</v>
      </c>
      <c r="E156" s="24" t="s">
        <v>1603</v>
      </c>
      <c r="F156" s="129">
        <v>5.7615999999999996</v>
      </c>
      <c r="G156" s="32">
        <v>59301.33</v>
      </c>
      <c r="H156" s="21" t="s">
        <v>2030</v>
      </c>
      <c r="I156" s="248" t="s">
        <v>2035</v>
      </c>
      <c r="J156" s="194"/>
      <c r="K156" s="195"/>
      <c r="L156" s="196"/>
    </row>
    <row r="157" spans="1:12" ht="12.75" customHeight="1" x14ac:dyDescent="0.2">
      <c r="A157" s="132" t="s">
        <v>563</v>
      </c>
      <c r="B157" s="22" t="s">
        <v>564</v>
      </c>
      <c r="C157" s="128">
        <v>2.5999999999999996</v>
      </c>
      <c r="D157" s="31">
        <v>33000</v>
      </c>
      <c r="E157" s="24" t="s">
        <v>1603</v>
      </c>
      <c r="F157" s="129">
        <v>0.71579999999999999</v>
      </c>
      <c r="G157" s="32">
        <v>7367.38</v>
      </c>
      <c r="H157" s="21" t="s">
        <v>2030</v>
      </c>
      <c r="I157" s="248" t="s">
        <v>2035</v>
      </c>
      <c r="J157" s="194"/>
      <c r="K157" s="195"/>
      <c r="L157" s="196"/>
    </row>
    <row r="158" spans="1:12" ht="12.75" customHeight="1" x14ac:dyDescent="0.2">
      <c r="A158" s="132" t="s">
        <v>565</v>
      </c>
      <c r="B158" s="22" t="s">
        <v>564</v>
      </c>
      <c r="C158" s="128">
        <v>8.09</v>
      </c>
      <c r="D158" s="31">
        <v>54466</v>
      </c>
      <c r="E158" s="24" t="s">
        <v>1603</v>
      </c>
      <c r="F158" s="129">
        <v>2.2218</v>
      </c>
      <c r="G158" s="32">
        <v>22867.9</v>
      </c>
      <c r="H158" s="21" t="s">
        <v>2030</v>
      </c>
      <c r="I158" s="248" t="s">
        <v>2035</v>
      </c>
      <c r="J158" s="194"/>
      <c r="K158" s="195"/>
      <c r="L158" s="196"/>
    </row>
    <row r="159" spans="1:12" ht="12.75" customHeight="1" x14ac:dyDescent="0.2">
      <c r="A159" s="132" t="s">
        <v>566</v>
      </c>
      <c r="B159" s="22" t="s">
        <v>564</v>
      </c>
      <c r="C159" s="128">
        <v>13.56</v>
      </c>
      <c r="D159" s="31">
        <v>82761</v>
      </c>
      <c r="E159" s="24" t="s">
        <v>1603</v>
      </c>
      <c r="F159" s="129">
        <v>3.5815000000000001</v>
      </c>
      <c r="G159" s="32">
        <v>36862.620000000003</v>
      </c>
      <c r="H159" s="21" t="s">
        <v>2030</v>
      </c>
      <c r="I159" s="248" t="s">
        <v>2035</v>
      </c>
      <c r="J159" s="194"/>
      <c r="K159" s="195"/>
      <c r="L159" s="196"/>
    </row>
    <row r="160" spans="1:12" ht="12.75" customHeight="1" x14ac:dyDescent="0.2">
      <c r="A160" s="132" t="s">
        <v>567</v>
      </c>
      <c r="B160" s="22" t="s">
        <v>564</v>
      </c>
      <c r="C160" s="128">
        <v>25.020000000000003</v>
      </c>
      <c r="D160" s="31">
        <v>98000</v>
      </c>
      <c r="E160" s="24" t="s">
        <v>1603</v>
      </c>
      <c r="F160" s="129">
        <v>7.1443000000000003</v>
      </c>
      <c r="G160" s="32">
        <v>73532.78</v>
      </c>
      <c r="H160" s="21" t="s">
        <v>2030</v>
      </c>
      <c r="I160" s="248" t="s">
        <v>2035</v>
      </c>
      <c r="J160" s="194"/>
      <c r="K160" s="195"/>
      <c r="L160" s="196"/>
    </row>
    <row r="161" spans="1:12" ht="12.75" customHeight="1" x14ac:dyDescent="0.2">
      <c r="A161" s="132" t="s">
        <v>568</v>
      </c>
      <c r="B161" s="22" t="s">
        <v>569</v>
      </c>
      <c r="C161" s="128">
        <v>3.2399999999999998</v>
      </c>
      <c r="D161" s="31">
        <v>33000</v>
      </c>
      <c r="E161" s="24" t="s">
        <v>1603</v>
      </c>
      <c r="F161" s="129">
        <v>1.3026</v>
      </c>
      <c r="G161" s="32">
        <v>13407.02</v>
      </c>
      <c r="H161" s="21" t="s">
        <v>2030</v>
      </c>
      <c r="I161" s="248" t="s">
        <v>2035</v>
      </c>
      <c r="J161" s="194"/>
      <c r="K161" s="195"/>
      <c r="L161" s="196"/>
    </row>
    <row r="162" spans="1:12" ht="12.75" customHeight="1" x14ac:dyDescent="0.2">
      <c r="A162" s="132" t="s">
        <v>570</v>
      </c>
      <c r="B162" s="22" t="s">
        <v>569</v>
      </c>
      <c r="C162" s="128">
        <v>4.6399999999999997</v>
      </c>
      <c r="D162" s="31">
        <v>80206</v>
      </c>
      <c r="E162" s="24" t="s">
        <v>1603</v>
      </c>
      <c r="F162" s="129">
        <v>1.8977999999999999</v>
      </c>
      <c r="G162" s="32">
        <v>19533.13</v>
      </c>
      <c r="H162" s="21" t="s">
        <v>2030</v>
      </c>
      <c r="I162" s="248" t="s">
        <v>2035</v>
      </c>
      <c r="J162" s="194"/>
      <c r="K162" s="195"/>
      <c r="L162" s="196"/>
    </row>
    <row r="163" spans="1:12" ht="12.75" customHeight="1" x14ac:dyDescent="0.2">
      <c r="A163" s="132" t="s">
        <v>571</v>
      </c>
      <c r="B163" s="22" t="s">
        <v>569</v>
      </c>
      <c r="C163" s="128">
        <v>9.6</v>
      </c>
      <c r="D163" s="31">
        <v>98000</v>
      </c>
      <c r="E163" s="24" t="s">
        <v>1603</v>
      </c>
      <c r="F163" s="129">
        <v>3.5964999999999998</v>
      </c>
      <c r="G163" s="32">
        <v>37017.01</v>
      </c>
      <c r="H163" s="21" t="s">
        <v>2030</v>
      </c>
      <c r="I163" s="248" t="s">
        <v>2035</v>
      </c>
      <c r="J163" s="194"/>
      <c r="K163" s="195"/>
      <c r="L163" s="196"/>
    </row>
    <row r="164" spans="1:12" ht="12.75" customHeight="1" x14ac:dyDescent="0.2">
      <c r="A164" s="132" t="s">
        <v>572</v>
      </c>
      <c r="B164" s="22" t="s">
        <v>569</v>
      </c>
      <c r="C164" s="128">
        <v>19.190000000000001</v>
      </c>
      <c r="D164" s="31">
        <v>98000</v>
      </c>
      <c r="E164" s="24" t="s">
        <v>1603</v>
      </c>
      <c r="F164" s="129">
        <v>6.3239000000000001</v>
      </c>
      <c r="G164" s="32">
        <v>65088.800000000003</v>
      </c>
      <c r="H164" s="21" t="s">
        <v>2030</v>
      </c>
      <c r="I164" s="248" t="s">
        <v>2035</v>
      </c>
      <c r="J164" s="194"/>
      <c r="K164" s="195"/>
      <c r="L164" s="196"/>
    </row>
    <row r="165" spans="1:12" ht="12.75" customHeight="1" x14ac:dyDescent="0.2">
      <c r="A165" s="132" t="s">
        <v>573</v>
      </c>
      <c r="B165" s="22" t="s">
        <v>574</v>
      </c>
      <c r="C165" s="128">
        <v>2.0099999999999998</v>
      </c>
      <c r="D165" s="31">
        <v>33000</v>
      </c>
      <c r="E165" s="24" t="s">
        <v>1603</v>
      </c>
      <c r="F165" s="129">
        <v>0.98309999999999997</v>
      </c>
      <c r="G165" s="32">
        <v>10118.57</v>
      </c>
      <c r="H165" s="21" t="s">
        <v>2030</v>
      </c>
      <c r="I165" s="248" t="s">
        <v>2035</v>
      </c>
      <c r="J165" s="194"/>
      <c r="K165" s="195"/>
      <c r="L165" s="196"/>
    </row>
    <row r="166" spans="1:12" ht="12.75" customHeight="1" x14ac:dyDescent="0.2">
      <c r="A166" s="132" t="s">
        <v>575</v>
      </c>
      <c r="B166" s="22" t="s">
        <v>574</v>
      </c>
      <c r="C166" s="128">
        <v>2.9299999999999997</v>
      </c>
      <c r="D166" s="31">
        <v>49907</v>
      </c>
      <c r="E166" s="24" t="s">
        <v>1603</v>
      </c>
      <c r="F166" s="129">
        <v>1.381</v>
      </c>
      <c r="G166" s="32">
        <v>14213.96</v>
      </c>
      <c r="H166" s="21" t="s">
        <v>2030</v>
      </c>
      <c r="I166" s="248" t="s">
        <v>2035</v>
      </c>
      <c r="J166" s="194"/>
      <c r="K166" s="195"/>
      <c r="L166" s="196"/>
    </row>
    <row r="167" spans="1:12" ht="12.75" customHeight="1" x14ac:dyDescent="0.2">
      <c r="A167" s="132" t="s">
        <v>576</v>
      </c>
      <c r="B167" s="22" t="s">
        <v>574</v>
      </c>
      <c r="C167" s="128">
        <v>6.06</v>
      </c>
      <c r="D167" s="31">
        <v>60961</v>
      </c>
      <c r="E167" s="24" t="s">
        <v>1603</v>
      </c>
      <c r="F167" s="129">
        <v>2.2378</v>
      </c>
      <c r="G167" s="32">
        <v>23032.58</v>
      </c>
      <c r="H167" s="21" t="s">
        <v>2030</v>
      </c>
      <c r="I167" s="248" t="s">
        <v>2035</v>
      </c>
      <c r="J167" s="194"/>
      <c r="K167" s="195"/>
      <c r="L167" s="196"/>
    </row>
    <row r="168" spans="1:12" ht="12.75" customHeight="1" x14ac:dyDescent="0.2">
      <c r="A168" s="132" t="s">
        <v>577</v>
      </c>
      <c r="B168" s="22" t="s">
        <v>574</v>
      </c>
      <c r="C168" s="128">
        <v>14.11</v>
      </c>
      <c r="D168" s="31">
        <v>98000</v>
      </c>
      <c r="E168" s="24" t="s">
        <v>1603</v>
      </c>
      <c r="F168" s="129">
        <v>4.9305000000000003</v>
      </c>
      <c r="G168" s="32">
        <v>50747.22</v>
      </c>
      <c r="H168" s="21" t="s">
        <v>2030</v>
      </c>
      <c r="I168" s="248" t="s">
        <v>2035</v>
      </c>
      <c r="J168" s="194"/>
      <c r="K168" s="195"/>
      <c r="L168" s="196"/>
    </row>
    <row r="169" spans="1:12" ht="12.75" customHeight="1" x14ac:dyDescent="0.2">
      <c r="A169" s="132" t="s">
        <v>578</v>
      </c>
      <c r="B169" s="22" t="s">
        <v>579</v>
      </c>
      <c r="C169" s="128">
        <v>2.36</v>
      </c>
      <c r="D169" s="31">
        <v>33000</v>
      </c>
      <c r="E169" s="24" t="s">
        <v>1603</v>
      </c>
      <c r="F169" s="129">
        <v>0.94830000000000003</v>
      </c>
      <c r="G169" s="32">
        <v>9760.39</v>
      </c>
      <c r="H169" s="21" t="s">
        <v>2030</v>
      </c>
      <c r="I169" s="248" t="s">
        <v>2035</v>
      </c>
      <c r="J169" s="194"/>
      <c r="K169" s="195"/>
      <c r="L169" s="196"/>
    </row>
    <row r="170" spans="1:12" ht="12.75" customHeight="1" x14ac:dyDescent="0.2">
      <c r="A170" s="132" t="s">
        <v>580</v>
      </c>
      <c r="B170" s="22" t="s">
        <v>579</v>
      </c>
      <c r="C170" s="128">
        <v>3.8899999999999997</v>
      </c>
      <c r="D170" s="31">
        <v>33000</v>
      </c>
      <c r="E170" s="24" t="s">
        <v>1603</v>
      </c>
      <c r="F170" s="129">
        <v>1.2524</v>
      </c>
      <c r="G170" s="32">
        <v>12890.34</v>
      </c>
      <c r="H170" s="21" t="s">
        <v>2030</v>
      </c>
      <c r="I170" s="248" t="s">
        <v>2035</v>
      </c>
      <c r="J170" s="194"/>
      <c r="K170" s="195"/>
      <c r="L170" s="196"/>
    </row>
    <row r="171" spans="1:12" ht="12.75" customHeight="1" x14ac:dyDescent="0.2">
      <c r="A171" s="132" t="s">
        <v>581</v>
      </c>
      <c r="B171" s="22" t="s">
        <v>579</v>
      </c>
      <c r="C171" s="128">
        <v>7.25</v>
      </c>
      <c r="D171" s="31">
        <v>50478</v>
      </c>
      <c r="E171" s="24" t="s">
        <v>1603</v>
      </c>
      <c r="F171" s="129">
        <v>1.9560999999999999</v>
      </c>
      <c r="G171" s="32">
        <v>20133.18</v>
      </c>
      <c r="H171" s="21" t="s">
        <v>2030</v>
      </c>
      <c r="I171" s="248" t="s">
        <v>2035</v>
      </c>
      <c r="J171" s="194"/>
      <c r="K171" s="195"/>
      <c r="L171" s="196"/>
    </row>
    <row r="172" spans="1:12" ht="12.75" customHeight="1" x14ac:dyDescent="0.2">
      <c r="A172" s="132" t="s">
        <v>582</v>
      </c>
      <c r="B172" s="22" t="s">
        <v>579</v>
      </c>
      <c r="C172" s="128">
        <v>12.68</v>
      </c>
      <c r="D172" s="31">
        <v>81406</v>
      </c>
      <c r="E172" s="24" t="s">
        <v>1603</v>
      </c>
      <c r="F172" s="129">
        <v>3.0863</v>
      </c>
      <c r="G172" s="32">
        <v>31765.77</v>
      </c>
      <c r="H172" s="21" t="s">
        <v>2030</v>
      </c>
      <c r="I172" s="248" t="s">
        <v>2035</v>
      </c>
      <c r="J172" s="194"/>
      <c r="K172" s="195"/>
      <c r="L172" s="196"/>
    </row>
    <row r="173" spans="1:12" ht="12.75" customHeight="1" x14ac:dyDescent="0.2">
      <c r="A173" s="132" t="s">
        <v>583</v>
      </c>
      <c r="B173" s="22" t="s">
        <v>584</v>
      </c>
      <c r="C173" s="128">
        <v>1.43</v>
      </c>
      <c r="D173" s="31">
        <v>33000</v>
      </c>
      <c r="E173" s="24" t="s">
        <v>1603</v>
      </c>
      <c r="F173" s="129">
        <v>0.626</v>
      </c>
      <c r="G173" s="32">
        <v>6443.11</v>
      </c>
      <c r="H173" s="21" t="s">
        <v>2030</v>
      </c>
      <c r="I173" s="248" t="s">
        <v>2035</v>
      </c>
      <c r="J173" s="194"/>
      <c r="K173" s="195"/>
      <c r="L173" s="196"/>
    </row>
    <row r="174" spans="1:12" ht="12.75" customHeight="1" x14ac:dyDescent="0.2">
      <c r="A174" s="132" t="s">
        <v>585</v>
      </c>
      <c r="B174" s="22" t="s">
        <v>584</v>
      </c>
      <c r="C174" s="128">
        <v>2.0699999999999998</v>
      </c>
      <c r="D174" s="31">
        <v>33000</v>
      </c>
      <c r="E174" s="24" t="s">
        <v>1603</v>
      </c>
      <c r="F174" s="129">
        <v>0.76859999999999995</v>
      </c>
      <c r="G174" s="32">
        <v>7910.82</v>
      </c>
      <c r="H174" s="21" t="s">
        <v>2030</v>
      </c>
      <c r="I174" s="248" t="s">
        <v>2035</v>
      </c>
      <c r="J174" s="194"/>
      <c r="K174" s="195"/>
      <c r="L174" s="196"/>
    </row>
    <row r="175" spans="1:12" ht="12.75" customHeight="1" x14ac:dyDescent="0.2">
      <c r="A175" s="132" t="s">
        <v>586</v>
      </c>
      <c r="B175" s="22" t="s">
        <v>584</v>
      </c>
      <c r="C175" s="128">
        <v>4.04</v>
      </c>
      <c r="D175" s="31">
        <v>33000</v>
      </c>
      <c r="E175" s="24" t="s">
        <v>1603</v>
      </c>
      <c r="F175" s="129">
        <v>1.1912</v>
      </c>
      <c r="G175" s="32">
        <v>12260.44</v>
      </c>
      <c r="H175" s="21" t="s">
        <v>2030</v>
      </c>
      <c r="I175" s="248" t="s">
        <v>2035</v>
      </c>
      <c r="J175" s="194"/>
      <c r="K175" s="195"/>
      <c r="L175" s="196"/>
    </row>
    <row r="176" spans="1:12" ht="12.75" customHeight="1" x14ac:dyDescent="0.2">
      <c r="A176" s="132" t="s">
        <v>587</v>
      </c>
      <c r="B176" s="22" t="s">
        <v>584</v>
      </c>
      <c r="C176" s="128">
        <v>10.959999999999999</v>
      </c>
      <c r="D176" s="31">
        <v>98000</v>
      </c>
      <c r="E176" s="24" t="s">
        <v>1603</v>
      </c>
      <c r="F176" s="129">
        <v>2.1518000000000002</v>
      </c>
      <c r="G176" s="32">
        <v>22147.42</v>
      </c>
      <c r="H176" s="21" t="s">
        <v>2030</v>
      </c>
      <c r="I176" s="248" t="s">
        <v>2035</v>
      </c>
      <c r="J176" s="194"/>
      <c r="K176" s="195"/>
      <c r="L176" s="196"/>
    </row>
    <row r="177" spans="1:12" ht="12.75" customHeight="1" x14ac:dyDescent="0.2">
      <c r="A177" s="132" t="s">
        <v>588</v>
      </c>
      <c r="B177" s="22" t="s">
        <v>589</v>
      </c>
      <c r="C177" s="128">
        <v>1.56</v>
      </c>
      <c r="D177" s="31">
        <v>33000</v>
      </c>
      <c r="E177" s="24" t="s">
        <v>1603</v>
      </c>
      <c r="F177" s="129">
        <v>0.40839999999999999</v>
      </c>
      <c r="G177" s="32">
        <v>4203.46</v>
      </c>
      <c r="H177" s="21" t="s">
        <v>2030</v>
      </c>
      <c r="I177" s="248" t="s">
        <v>2035</v>
      </c>
      <c r="J177" s="194"/>
      <c r="K177" s="195"/>
      <c r="L177" s="196"/>
    </row>
    <row r="178" spans="1:12" ht="12.75" customHeight="1" x14ac:dyDescent="0.2">
      <c r="A178" s="132" t="s">
        <v>590</v>
      </c>
      <c r="B178" s="22" t="s">
        <v>589</v>
      </c>
      <c r="C178" s="128">
        <v>2.75</v>
      </c>
      <c r="D178" s="31">
        <v>33000</v>
      </c>
      <c r="E178" s="24" t="s">
        <v>1603</v>
      </c>
      <c r="F178" s="129">
        <v>0.62129999999999996</v>
      </c>
      <c r="G178" s="32">
        <v>6394.74</v>
      </c>
      <c r="H178" s="21" t="s">
        <v>2030</v>
      </c>
      <c r="I178" s="248" t="s">
        <v>2035</v>
      </c>
      <c r="J178" s="194"/>
      <c r="K178" s="195"/>
      <c r="L178" s="196"/>
    </row>
    <row r="179" spans="1:12" ht="12.75" customHeight="1" x14ac:dyDescent="0.2">
      <c r="A179" s="132" t="s">
        <v>591</v>
      </c>
      <c r="B179" s="22" t="s">
        <v>589</v>
      </c>
      <c r="C179" s="128">
        <v>5.72</v>
      </c>
      <c r="D179" s="31">
        <v>34342</v>
      </c>
      <c r="E179" s="24" t="s">
        <v>1603</v>
      </c>
      <c r="F179" s="129">
        <v>1.2161999999999999</v>
      </c>
      <c r="G179" s="32">
        <v>12517.75</v>
      </c>
      <c r="H179" s="21" t="s">
        <v>2030</v>
      </c>
      <c r="I179" s="248" t="s">
        <v>2035</v>
      </c>
      <c r="J179" s="194"/>
      <c r="K179" s="195"/>
      <c r="L179" s="196"/>
    </row>
    <row r="180" spans="1:12" ht="12.75" customHeight="1" x14ac:dyDescent="0.2">
      <c r="A180" s="132" t="s">
        <v>592</v>
      </c>
      <c r="B180" s="22" t="s">
        <v>589</v>
      </c>
      <c r="C180" s="128">
        <v>15.2</v>
      </c>
      <c r="D180" s="31">
        <v>93523</v>
      </c>
      <c r="E180" s="24" t="s">
        <v>1603</v>
      </c>
      <c r="F180" s="129">
        <v>3.2627000000000002</v>
      </c>
      <c r="G180" s="32">
        <v>33581.370000000003</v>
      </c>
      <c r="H180" s="21" t="s">
        <v>2030</v>
      </c>
      <c r="I180" s="248" t="s">
        <v>2035</v>
      </c>
      <c r="J180" s="194"/>
      <c r="K180" s="195"/>
      <c r="L180" s="196"/>
    </row>
    <row r="181" spans="1:12" ht="12.75" customHeight="1" x14ac:dyDescent="0.2">
      <c r="A181" s="132" t="s">
        <v>593</v>
      </c>
      <c r="B181" s="22" t="s">
        <v>594</v>
      </c>
      <c r="C181" s="128">
        <v>2.11</v>
      </c>
      <c r="D181" s="31">
        <v>33000</v>
      </c>
      <c r="E181" s="24" t="s">
        <v>1603</v>
      </c>
      <c r="F181" s="129">
        <v>0.70469999999999999</v>
      </c>
      <c r="G181" s="32">
        <v>7253.13</v>
      </c>
      <c r="H181" s="21" t="s">
        <v>2030</v>
      </c>
      <c r="I181" s="248" t="s">
        <v>2035</v>
      </c>
      <c r="J181" s="194"/>
      <c r="K181" s="195"/>
      <c r="L181" s="196"/>
    </row>
    <row r="182" spans="1:12" ht="12.75" customHeight="1" x14ac:dyDescent="0.2">
      <c r="A182" s="132" t="s">
        <v>595</v>
      </c>
      <c r="B182" s="22" t="s">
        <v>594</v>
      </c>
      <c r="C182" s="128">
        <v>3.2699999999999996</v>
      </c>
      <c r="D182" s="31">
        <v>33000</v>
      </c>
      <c r="E182" s="24" t="s">
        <v>1603</v>
      </c>
      <c r="F182" s="129">
        <v>0.94950000000000001</v>
      </c>
      <c r="G182" s="32">
        <v>9772.74</v>
      </c>
      <c r="H182" s="21" t="s">
        <v>2030</v>
      </c>
      <c r="I182" s="248" t="s">
        <v>2035</v>
      </c>
      <c r="J182" s="194"/>
      <c r="K182" s="195"/>
      <c r="L182" s="196"/>
    </row>
    <row r="183" spans="1:12" ht="12.75" customHeight="1" x14ac:dyDescent="0.2">
      <c r="A183" s="132" t="s">
        <v>596</v>
      </c>
      <c r="B183" s="22" t="s">
        <v>594</v>
      </c>
      <c r="C183" s="128">
        <v>6.8</v>
      </c>
      <c r="D183" s="31">
        <v>64107</v>
      </c>
      <c r="E183" s="24" t="s">
        <v>1603</v>
      </c>
      <c r="F183" s="129">
        <v>1.5476000000000001</v>
      </c>
      <c r="G183" s="32">
        <v>15928.69</v>
      </c>
      <c r="H183" s="21" t="s">
        <v>2030</v>
      </c>
      <c r="I183" s="248" t="s">
        <v>2035</v>
      </c>
      <c r="J183" s="194"/>
      <c r="K183" s="195"/>
      <c r="L183" s="196"/>
    </row>
    <row r="184" spans="1:12" ht="12.75" customHeight="1" x14ac:dyDescent="0.2">
      <c r="A184" s="132" t="s">
        <v>597</v>
      </c>
      <c r="B184" s="22" t="s">
        <v>594</v>
      </c>
      <c r="C184" s="128">
        <v>14.61</v>
      </c>
      <c r="D184" s="31">
        <v>92329</v>
      </c>
      <c r="E184" s="24" t="s">
        <v>1603</v>
      </c>
      <c r="F184" s="129">
        <v>3.2522000000000002</v>
      </c>
      <c r="G184" s="32">
        <v>33473.300000000003</v>
      </c>
      <c r="H184" s="21" t="s">
        <v>2030</v>
      </c>
      <c r="I184" s="248" t="s">
        <v>2035</v>
      </c>
      <c r="J184" s="194"/>
      <c r="K184" s="195"/>
      <c r="L184" s="196"/>
    </row>
    <row r="185" spans="1:12" ht="12.75" customHeight="1" x14ac:dyDescent="0.2">
      <c r="A185" s="132" t="s">
        <v>598</v>
      </c>
      <c r="B185" s="22" t="s">
        <v>599</v>
      </c>
      <c r="C185" s="128">
        <v>2.92</v>
      </c>
      <c r="D185" s="31">
        <v>33000</v>
      </c>
      <c r="E185" s="24" t="s">
        <v>1603</v>
      </c>
      <c r="F185" s="129">
        <v>0.48949999999999999</v>
      </c>
      <c r="G185" s="32">
        <v>5038.18</v>
      </c>
      <c r="H185" s="21" t="s">
        <v>2030</v>
      </c>
      <c r="I185" s="248" t="s">
        <v>2035</v>
      </c>
      <c r="J185" s="194"/>
      <c r="K185" s="195"/>
      <c r="L185" s="196"/>
    </row>
    <row r="186" spans="1:12" ht="12.75" customHeight="1" x14ac:dyDescent="0.2">
      <c r="A186" s="132" t="s">
        <v>600</v>
      </c>
      <c r="B186" s="22" t="s">
        <v>599</v>
      </c>
      <c r="C186" s="128">
        <v>4.29</v>
      </c>
      <c r="D186" s="31">
        <v>33000</v>
      </c>
      <c r="E186" s="24" t="s">
        <v>1603</v>
      </c>
      <c r="F186" s="129">
        <v>0.70369999999999999</v>
      </c>
      <c r="G186" s="32">
        <v>7242.84</v>
      </c>
      <c r="H186" s="21" t="s">
        <v>2030</v>
      </c>
      <c r="I186" s="248" t="s">
        <v>2035</v>
      </c>
      <c r="J186" s="194"/>
      <c r="K186" s="195"/>
      <c r="L186" s="196"/>
    </row>
    <row r="187" spans="1:12" ht="12.75" customHeight="1" x14ac:dyDescent="0.2">
      <c r="A187" s="132" t="s">
        <v>601</v>
      </c>
      <c r="B187" s="22" t="s">
        <v>599</v>
      </c>
      <c r="C187" s="128">
        <v>6.9399999999999995</v>
      </c>
      <c r="D187" s="31">
        <v>36171</v>
      </c>
      <c r="E187" s="24" t="s">
        <v>1603</v>
      </c>
      <c r="F187" s="129">
        <v>1.1055999999999999</v>
      </c>
      <c r="G187" s="32">
        <v>11379.4</v>
      </c>
      <c r="H187" s="21" t="s">
        <v>2030</v>
      </c>
      <c r="I187" s="248" t="s">
        <v>2035</v>
      </c>
      <c r="J187" s="194"/>
      <c r="K187" s="195"/>
      <c r="L187" s="196"/>
    </row>
    <row r="188" spans="1:12" ht="12.75" customHeight="1" x14ac:dyDescent="0.2">
      <c r="A188" s="132" t="s">
        <v>602</v>
      </c>
      <c r="B188" s="22" t="s">
        <v>599</v>
      </c>
      <c r="C188" s="128">
        <v>12.74</v>
      </c>
      <c r="D188" s="31">
        <v>73685</v>
      </c>
      <c r="E188" s="24" t="s">
        <v>1603</v>
      </c>
      <c r="F188" s="129">
        <v>2.2408999999999999</v>
      </c>
      <c r="G188" s="32">
        <v>23064.49</v>
      </c>
      <c r="H188" s="21" t="s">
        <v>2030</v>
      </c>
      <c r="I188" s="248" t="s">
        <v>2035</v>
      </c>
      <c r="J188" s="194"/>
      <c r="K188" s="195"/>
      <c r="L188" s="196"/>
    </row>
    <row r="189" spans="1:12" ht="12.75" customHeight="1" x14ac:dyDescent="0.2">
      <c r="A189" s="132" t="s">
        <v>603</v>
      </c>
      <c r="B189" s="22" t="s">
        <v>604</v>
      </c>
      <c r="C189" s="128">
        <v>2.0099999999999998</v>
      </c>
      <c r="D189" s="31">
        <v>33000</v>
      </c>
      <c r="E189" s="24" t="s">
        <v>1603</v>
      </c>
      <c r="F189" s="129">
        <v>0.4864</v>
      </c>
      <c r="G189" s="32">
        <v>5006.28</v>
      </c>
      <c r="H189" s="21" t="s">
        <v>2030</v>
      </c>
      <c r="I189" s="248" t="s">
        <v>2035</v>
      </c>
      <c r="J189" s="194"/>
      <c r="K189" s="195"/>
      <c r="L189" s="196"/>
    </row>
    <row r="190" spans="1:12" ht="12.75" customHeight="1" x14ac:dyDescent="0.2">
      <c r="A190" s="132" t="s">
        <v>605</v>
      </c>
      <c r="B190" s="22" t="s">
        <v>604</v>
      </c>
      <c r="C190" s="128">
        <v>2.5199999999999996</v>
      </c>
      <c r="D190" s="31">
        <v>33000</v>
      </c>
      <c r="E190" s="24" t="s">
        <v>1603</v>
      </c>
      <c r="F190" s="129">
        <v>0.56930000000000003</v>
      </c>
      <c r="G190" s="32">
        <v>5859.53</v>
      </c>
      <c r="H190" s="21" t="s">
        <v>2030</v>
      </c>
      <c r="I190" s="248" t="s">
        <v>2035</v>
      </c>
      <c r="J190" s="194"/>
      <c r="K190" s="195"/>
      <c r="L190" s="196"/>
    </row>
    <row r="191" spans="1:12" ht="12.75" customHeight="1" x14ac:dyDescent="0.2">
      <c r="A191" s="132" t="s">
        <v>606</v>
      </c>
      <c r="B191" s="22" t="s">
        <v>604</v>
      </c>
      <c r="C191" s="128">
        <v>3.5</v>
      </c>
      <c r="D191" s="31">
        <v>33000</v>
      </c>
      <c r="E191" s="24" t="s">
        <v>1603</v>
      </c>
      <c r="F191" s="129">
        <v>0.72260000000000002</v>
      </c>
      <c r="G191" s="32">
        <v>7437.37</v>
      </c>
      <c r="H191" s="21" t="s">
        <v>2030</v>
      </c>
      <c r="I191" s="248" t="s">
        <v>2035</v>
      </c>
      <c r="J191" s="194"/>
      <c r="K191" s="195"/>
      <c r="L191" s="196"/>
    </row>
    <row r="192" spans="1:12" ht="12.75" customHeight="1" x14ac:dyDescent="0.2">
      <c r="A192" s="132" t="s">
        <v>607</v>
      </c>
      <c r="B192" s="22" t="s">
        <v>604</v>
      </c>
      <c r="C192" s="128">
        <v>7.4799999999999995</v>
      </c>
      <c r="D192" s="31">
        <v>33000</v>
      </c>
      <c r="E192" s="24" t="s">
        <v>1603</v>
      </c>
      <c r="F192" s="129">
        <v>1.3868</v>
      </c>
      <c r="G192" s="32">
        <v>14273.65</v>
      </c>
      <c r="H192" s="21" t="s">
        <v>2030</v>
      </c>
      <c r="I192" s="248" t="s">
        <v>2035</v>
      </c>
      <c r="J192" s="194"/>
      <c r="K192" s="195"/>
      <c r="L192" s="196"/>
    </row>
    <row r="193" spans="1:12" ht="12.75" customHeight="1" x14ac:dyDescent="0.2">
      <c r="A193" s="132" t="s">
        <v>608</v>
      </c>
      <c r="B193" s="22" t="s">
        <v>609</v>
      </c>
      <c r="C193" s="128">
        <v>1.8800000000000001</v>
      </c>
      <c r="D193" s="31">
        <v>33000</v>
      </c>
      <c r="E193" s="24" t="s">
        <v>1603</v>
      </c>
      <c r="F193" s="129">
        <v>0.25990000000000002</v>
      </c>
      <c r="G193" s="32">
        <v>2675.02</v>
      </c>
      <c r="H193" s="21" t="s">
        <v>2031</v>
      </c>
      <c r="I193" s="248" t="s">
        <v>2036</v>
      </c>
      <c r="J193" s="194"/>
      <c r="K193" s="195"/>
      <c r="L193" s="196"/>
    </row>
    <row r="194" spans="1:12" ht="12.75" customHeight="1" x14ac:dyDescent="0.2">
      <c r="A194" s="132" t="s">
        <v>610</v>
      </c>
      <c r="B194" s="22" t="s">
        <v>609</v>
      </c>
      <c r="C194" s="128">
        <v>2.5199999999999996</v>
      </c>
      <c r="D194" s="31">
        <v>33000</v>
      </c>
      <c r="E194" s="24" t="s">
        <v>1603</v>
      </c>
      <c r="F194" s="129">
        <v>0.40239999999999998</v>
      </c>
      <c r="G194" s="32">
        <v>4141.71</v>
      </c>
      <c r="H194" s="21" t="s">
        <v>2031</v>
      </c>
      <c r="I194" s="248" t="s">
        <v>2036</v>
      </c>
      <c r="J194" s="194"/>
      <c r="K194" s="195"/>
      <c r="L194" s="196"/>
    </row>
    <row r="195" spans="1:12" ht="12.75" customHeight="1" x14ac:dyDescent="0.2">
      <c r="A195" s="132" t="s">
        <v>611</v>
      </c>
      <c r="B195" s="22" t="s">
        <v>609</v>
      </c>
      <c r="C195" s="128">
        <v>3.96</v>
      </c>
      <c r="D195" s="31">
        <v>33000</v>
      </c>
      <c r="E195" s="24" t="s">
        <v>1603</v>
      </c>
      <c r="F195" s="129">
        <v>0.67010000000000003</v>
      </c>
      <c r="G195" s="32">
        <v>6897.01</v>
      </c>
      <c r="H195" s="21" t="s">
        <v>2031</v>
      </c>
      <c r="I195" s="248" t="s">
        <v>2036</v>
      </c>
      <c r="J195" s="194"/>
      <c r="K195" s="195"/>
      <c r="L195" s="196"/>
    </row>
    <row r="196" spans="1:12" ht="12.75" customHeight="1" x14ac:dyDescent="0.2">
      <c r="A196" s="132" t="s">
        <v>612</v>
      </c>
      <c r="B196" s="22" t="s">
        <v>609</v>
      </c>
      <c r="C196" s="128">
        <v>7.33</v>
      </c>
      <c r="D196" s="31">
        <v>33000</v>
      </c>
      <c r="E196" s="24" t="s">
        <v>1603</v>
      </c>
      <c r="F196" s="129">
        <v>1.3454999999999999</v>
      </c>
      <c r="G196" s="32">
        <v>13848.57</v>
      </c>
      <c r="H196" s="21" t="s">
        <v>2031</v>
      </c>
      <c r="I196" s="248" t="s">
        <v>2036</v>
      </c>
      <c r="J196" s="194"/>
      <c r="K196" s="195"/>
      <c r="L196" s="196"/>
    </row>
    <row r="197" spans="1:12" ht="12.75" customHeight="1" x14ac:dyDescent="0.2">
      <c r="A197" s="132" t="s">
        <v>613</v>
      </c>
      <c r="B197" s="22" t="s">
        <v>614</v>
      </c>
      <c r="C197" s="128">
        <v>2.21</v>
      </c>
      <c r="D197" s="31">
        <v>33000</v>
      </c>
      <c r="E197" s="24" t="s">
        <v>1603</v>
      </c>
      <c r="F197" s="129">
        <v>0.37109999999999999</v>
      </c>
      <c r="G197" s="32">
        <v>3819.55</v>
      </c>
      <c r="H197" s="21" t="s">
        <v>2030</v>
      </c>
      <c r="I197" s="248" t="s">
        <v>2035</v>
      </c>
      <c r="J197" s="194"/>
      <c r="K197" s="195"/>
      <c r="L197" s="196"/>
    </row>
    <row r="198" spans="1:12" ht="12.75" customHeight="1" x14ac:dyDescent="0.2">
      <c r="A198" s="132" t="s">
        <v>615</v>
      </c>
      <c r="B198" s="22" t="s">
        <v>614</v>
      </c>
      <c r="C198" s="128">
        <v>2.9699999999999998</v>
      </c>
      <c r="D198" s="31">
        <v>33000</v>
      </c>
      <c r="E198" s="24" t="s">
        <v>1603</v>
      </c>
      <c r="F198" s="129">
        <v>0.56969999999999998</v>
      </c>
      <c r="G198" s="32">
        <v>5863.64</v>
      </c>
      <c r="H198" s="21" t="s">
        <v>2030</v>
      </c>
      <c r="I198" s="248" t="s">
        <v>2035</v>
      </c>
      <c r="J198" s="194"/>
      <c r="K198" s="195"/>
      <c r="L198" s="196"/>
    </row>
    <row r="199" spans="1:12" ht="12.75" customHeight="1" x14ac:dyDescent="0.2">
      <c r="A199" s="132" t="s">
        <v>616</v>
      </c>
      <c r="B199" s="22" t="s">
        <v>614</v>
      </c>
      <c r="C199" s="128">
        <v>5.46</v>
      </c>
      <c r="D199" s="31">
        <v>33000</v>
      </c>
      <c r="E199" s="24" t="s">
        <v>1603</v>
      </c>
      <c r="F199" s="129">
        <v>0.9274</v>
      </c>
      <c r="G199" s="32">
        <v>9545.27</v>
      </c>
      <c r="H199" s="21" t="s">
        <v>2030</v>
      </c>
      <c r="I199" s="248" t="s">
        <v>2035</v>
      </c>
      <c r="J199" s="194"/>
      <c r="K199" s="195"/>
      <c r="L199" s="196"/>
    </row>
    <row r="200" spans="1:12" ht="12.75" customHeight="1" x14ac:dyDescent="0.2">
      <c r="A200" s="132" t="s">
        <v>617</v>
      </c>
      <c r="B200" s="22" t="s">
        <v>614</v>
      </c>
      <c r="C200" s="128">
        <v>10.61</v>
      </c>
      <c r="D200" s="31">
        <v>54408</v>
      </c>
      <c r="E200" s="24" t="s">
        <v>1603</v>
      </c>
      <c r="F200" s="129">
        <v>1.9812000000000001</v>
      </c>
      <c r="G200" s="32">
        <v>20391.52</v>
      </c>
      <c r="H200" s="21" t="s">
        <v>2030</v>
      </c>
      <c r="I200" s="248" t="s">
        <v>2035</v>
      </c>
      <c r="J200" s="194"/>
      <c r="K200" s="195"/>
      <c r="L200" s="196"/>
    </row>
    <row r="201" spans="1:12" ht="12.75" customHeight="1" x14ac:dyDescent="0.2">
      <c r="A201" s="132" t="s">
        <v>618</v>
      </c>
      <c r="B201" s="22" t="s">
        <v>619</v>
      </c>
      <c r="C201" s="128">
        <v>2.2999999999999998</v>
      </c>
      <c r="D201" s="31">
        <v>33000</v>
      </c>
      <c r="E201" s="24" t="s">
        <v>1603</v>
      </c>
      <c r="F201" s="129">
        <v>0.40620000000000001</v>
      </c>
      <c r="G201" s="32">
        <v>4180.82</v>
      </c>
      <c r="H201" s="21" t="s">
        <v>2030</v>
      </c>
      <c r="I201" s="248" t="s">
        <v>2035</v>
      </c>
      <c r="J201" s="194"/>
      <c r="K201" s="195"/>
      <c r="L201" s="196"/>
    </row>
    <row r="202" spans="1:12" ht="12.75" customHeight="1" x14ac:dyDescent="0.2">
      <c r="A202" s="132" t="s">
        <v>620</v>
      </c>
      <c r="B202" s="22" t="s">
        <v>619</v>
      </c>
      <c r="C202" s="128">
        <v>2.9899999999999998</v>
      </c>
      <c r="D202" s="31">
        <v>33000</v>
      </c>
      <c r="E202" s="24" t="s">
        <v>1603</v>
      </c>
      <c r="F202" s="129">
        <v>0.59550000000000003</v>
      </c>
      <c r="G202" s="32">
        <v>6129.19</v>
      </c>
      <c r="H202" s="21" t="s">
        <v>2030</v>
      </c>
      <c r="I202" s="248" t="s">
        <v>2035</v>
      </c>
      <c r="J202" s="194"/>
      <c r="K202" s="195"/>
      <c r="L202" s="196"/>
    </row>
    <row r="203" spans="1:12" ht="12.75" customHeight="1" x14ac:dyDescent="0.2">
      <c r="A203" s="132" t="s">
        <v>621</v>
      </c>
      <c r="B203" s="22" t="s">
        <v>619</v>
      </c>
      <c r="C203" s="128">
        <v>4.83</v>
      </c>
      <c r="D203" s="31">
        <v>33000</v>
      </c>
      <c r="E203" s="24" t="s">
        <v>1603</v>
      </c>
      <c r="F203" s="129">
        <v>0.87539999999999996</v>
      </c>
      <c r="G203" s="32">
        <v>9010.06</v>
      </c>
      <c r="H203" s="21" t="s">
        <v>2030</v>
      </c>
      <c r="I203" s="248" t="s">
        <v>2035</v>
      </c>
      <c r="J203" s="194"/>
      <c r="K203" s="195"/>
      <c r="L203" s="196"/>
    </row>
    <row r="204" spans="1:12" ht="12.75" customHeight="1" x14ac:dyDescent="0.2">
      <c r="A204" s="132" t="s">
        <v>622</v>
      </c>
      <c r="B204" s="22" t="s">
        <v>619</v>
      </c>
      <c r="C204" s="128">
        <v>9.64</v>
      </c>
      <c r="D204" s="31">
        <v>50290</v>
      </c>
      <c r="E204" s="24" t="s">
        <v>1603</v>
      </c>
      <c r="F204" s="129">
        <v>1.8371</v>
      </c>
      <c r="G204" s="32">
        <v>18908.37</v>
      </c>
      <c r="H204" s="21" t="s">
        <v>2030</v>
      </c>
      <c r="I204" s="248" t="s">
        <v>2035</v>
      </c>
      <c r="J204" s="194"/>
      <c r="K204" s="195"/>
      <c r="L204" s="196"/>
    </row>
    <row r="205" spans="1:12" ht="12.75" customHeight="1" x14ac:dyDescent="0.2">
      <c r="A205" s="132" t="s">
        <v>623</v>
      </c>
      <c r="B205" s="22" t="s">
        <v>624</v>
      </c>
      <c r="C205" s="128">
        <v>4.87</v>
      </c>
      <c r="D205" s="31">
        <v>45575</v>
      </c>
      <c r="E205" s="24" t="s">
        <v>1603</v>
      </c>
      <c r="F205" s="129">
        <v>1.7189000000000001</v>
      </c>
      <c r="G205" s="32">
        <v>17691.8</v>
      </c>
      <c r="H205" s="21" t="s">
        <v>2031</v>
      </c>
      <c r="I205" s="248" t="s">
        <v>2036</v>
      </c>
      <c r="J205" s="194"/>
      <c r="K205" s="195"/>
      <c r="L205" s="196"/>
    </row>
    <row r="206" spans="1:12" ht="12.75" customHeight="1" x14ac:dyDescent="0.2">
      <c r="A206" s="132" t="s">
        <v>625</v>
      </c>
      <c r="B206" s="22" t="s">
        <v>624</v>
      </c>
      <c r="C206" s="128">
        <v>6.7799999999999994</v>
      </c>
      <c r="D206" s="31">
        <v>60941</v>
      </c>
      <c r="E206" s="24" t="s">
        <v>1603</v>
      </c>
      <c r="F206" s="129">
        <v>2.1945000000000001</v>
      </c>
      <c r="G206" s="32">
        <v>22586.91</v>
      </c>
      <c r="H206" s="21" t="s">
        <v>2031</v>
      </c>
      <c r="I206" s="248" t="s">
        <v>2036</v>
      </c>
      <c r="J206" s="194"/>
      <c r="K206" s="195"/>
      <c r="L206" s="196"/>
    </row>
    <row r="207" spans="1:12" ht="12.75" customHeight="1" x14ac:dyDescent="0.2">
      <c r="A207" s="132" t="s">
        <v>626</v>
      </c>
      <c r="B207" s="22" t="s">
        <v>624</v>
      </c>
      <c r="C207" s="128">
        <v>11.379999999999999</v>
      </c>
      <c r="D207" s="31">
        <v>91934</v>
      </c>
      <c r="E207" s="24" t="s">
        <v>1603</v>
      </c>
      <c r="F207" s="129">
        <v>3.1960000000000002</v>
      </c>
      <c r="G207" s="32">
        <v>32894.86</v>
      </c>
      <c r="H207" s="21" t="s">
        <v>2031</v>
      </c>
      <c r="I207" s="248" t="s">
        <v>2036</v>
      </c>
      <c r="J207" s="194"/>
      <c r="K207" s="195"/>
      <c r="L207" s="196"/>
    </row>
    <row r="208" spans="1:12" ht="12.75" customHeight="1" x14ac:dyDescent="0.2">
      <c r="A208" s="132" t="s">
        <v>627</v>
      </c>
      <c r="B208" s="22" t="s">
        <v>624</v>
      </c>
      <c r="C208" s="128">
        <v>19.39</v>
      </c>
      <c r="D208" s="31">
        <v>98000</v>
      </c>
      <c r="E208" s="24" t="s">
        <v>1603</v>
      </c>
      <c r="F208" s="129">
        <v>5.7404000000000002</v>
      </c>
      <c r="G208" s="32">
        <v>59083.12</v>
      </c>
      <c r="H208" s="21" t="s">
        <v>2031</v>
      </c>
      <c r="I208" s="248" t="s">
        <v>2036</v>
      </c>
      <c r="J208" s="194"/>
      <c r="K208" s="195"/>
      <c r="L208" s="196"/>
    </row>
    <row r="209" spans="1:12" ht="12.75" customHeight="1" x14ac:dyDescent="0.2">
      <c r="A209" s="132" t="s">
        <v>628</v>
      </c>
      <c r="B209" s="22" t="s">
        <v>629</v>
      </c>
      <c r="C209" s="128">
        <v>3.4899999999999998</v>
      </c>
      <c r="D209" s="31">
        <v>33000</v>
      </c>
      <c r="E209" s="24" t="s">
        <v>1603</v>
      </c>
      <c r="F209" s="129">
        <v>1.1882999999999999</v>
      </c>
      <c r="G209" s="32">
        <v>12230.59</v>
      </c>
      <c r="H209" s="21" t="s">
        <v>2031</v>
      </c>
      <c r="I209" s="248" t="s">
        <v>2036</v>
      </c>
      <c r="J209" s="194"/>
      <c r="K209" s="195"/>
      <c r="L209" s="196"/>
    </row>
    <row r="210" spans="1:12" ht="12.75" customHeight="1" x14ac:dyDescent="0.2">
      <c r="A210" s="132" t="s">
        <v>630</v>
      </c>
      <c r="B210" s="22" t="s">
        <v>629</v>
      </c>
      <c r="C210" s="128">
        <v>5.4799999999999995</v>
      </c>
      <c r="D210" s="31">
        <v>35348</v>
      </c>
      <c r="E210" s="24" t="s">
        <v>1603</v>
      </c>
      <c r="F210" s="129">
        <v>1.5313000000000001</v>
      </c>
      <c r="G210" s="32">
        <v>15760.92</v>
      </c>
      <c r="H210" s="21" t="s">
        <v>2031</v>
      </c>
      <c r="I210" s="248" t="s">
        <v>2036</v>
      </c>
      <c r="J210" s="194"/>
      <c r="K210" s="195"/>
      <c r="L210" s="196"/>
    </row>
    <row r="211" spans="1:12" ht="12.75" customHeight="1" x14ac:dyDescent="0.2">
      <c r="A211" s="132" t="s">
        <v>631</v>
      </c>
      <c r="B211" s="22" t="s">
        <v>629</v>
      </c>
      <c r="C211" s="128">
        <v>10.28</v>
      </c>
      <c r="D211" s="31">
        <v>45091</v>
      </c>
      <c r="E211" s="24" t="s">
        <v>1603</v>
      </c>
      <c r="F211" s="129">
        <v>2.4687000000000001</v>
      </c>
      <c r="G211" s="32">
        <v>25409.119999999999</v>
      </c>
      <c r="H211" s="21" t="s">
        <v>2031</v>
      </c>
      <c r="I211" s="248" t="s">
        <v>2036</v>
      </c>
      <c r="J211" s="194"/>
      <c r="K211" s="195"/>
      <c r="L211" s="196"/>
    </row>
    <row r="212" spans="1:12" ht="12.75" customHeight="1" x14ac:dyDescent="0.2">
      <c r="A212" s="132" t="s">
        <v>632</v>
      </c>
      <c r="B212" s="22" t="s">
        <v>629</v>
      </c>
      <c r="C212" s="128">
        <v>19.37</v>
      </c>
      <c r="D212" s="31">
        <v>98000</v>
      </c>
      <c r="E212" s="24" t="s">
        <v>1603</v>
      </c>
      <c r="F212" s="129">
        <v>5.0342000000000002</v>
      </c>
      <c r="G212" s="32">
        <v>51814.55</v>
      </c>
      <c r="H212" s="21" t="s">
        <v>2031</v>
      </c>
      <c r="I212" s="248" t="s">
        <v>2036</v>
      </c>
      <c r="J212" s="194"/>
      <c r="K212" s="195"/>
      <c r="L212" s="196"/>
    </row>
    <row r="213" spans="1:12" ht="12.75" customHeight="1" x14ac:dyDescent="0.2">
      <c r="A213" s="132" t="s">
        <v>633</v>
      </c>
      <c r="B213" s="22" t="s">
        <v>634</v>
      </c>
      <c r="C213" s="128">
        <v>14.54</v>
      </c>
      <c r="D213" s="31">
        <v>96136</v>
      </c>
      <c r="E213" s="24" t="s">
        <v>1603</v>
      </c>
      <c r="F213" s="129">
        <v>2.8511000000000002</v>
      </c>
      <c r="G213" s="32">
        <v>29344.98</v>
      </c>
      <c r="H213" s="21" t="s">
        <v>2031</v>
      </c>
      <c r="I213" s="248" t="s">
        <v>2036</v>
      </c>
      <c r="J213" s="194"/>
      <c r="K213" s="195"/>
      <c r="L213" s="196"/>
    </row>
    <row r="214" spans="1:12" ht="12.75" customHeight="1" x14ac:dyDescent="0.2">
      <c r="A214" s="132" t="s">
        <v>635</v>
      </c>
      <c r="B214" s="22" t="s">
        <v>634</v>
      </c>
      <c r="C214" s="128">
        <v>12.629999999999999</v>
      </c>
      <c r="D214" s="31">
        <v>58092</v>
      </c>
      <c r="E214" s="24" t="s">
        <v>1603</v>
      </c>
      <c r="F214" s="129">
        <v>3.0423</v>
      </c>
      <c r="G214" s="32">
        <v>31312.9</v>
      </c>
      <c r="H214" s="21" t="s">
        <v>2031</v>
      </c>
      <c r="I214" s="248" t="s">
        <v>2036</v>
      </c>
      <c r="J214" s="194"/>
      <c r="K214" s="195"/>
      <c r="L214" s="196"/>
    </row>
    <row r="215" spans="1:12" ht="12.75" customHeight="1" x14ac:dyDescent="0.2">
      <c r="A215" s="132" t="s">
        <v>636</v>
      </c>
      <c r="B215" s="22" t="s">
        <v>634</v>
      </c>
      <c r="C215" s="128">
        <v>14.49</v>
      </c>
      <c r="D215" s="31">
        <v>98000</v>
      </c>
      <c r="E215" s="24" t="s">
        <v>1603</v>
      </c>
      <c r="F215" s="129">
        <v>3.6434000000000002</v>
      </c>
      <c r="G215" s="32">
        <v>37499.730000000003</v>
      </c>
      <c r="H215" s="21" t="s">
        <v>2031</v>
      </c>
      <c r="I215" s="248" t="s">
        <v>2036</v>
      </c>
      <c r="J215" s="194"/>
      <c r="K215" s="195"/>
      <c r="L215" s="196"/>
    </row>
    <row r="216" spans="1:12" ht="12.75" customHeight="1" x14ac:dyDescent="0.2">
      <c r="A216" s="132" t="s">
        <v>637</v>
      </c>
      <c r="B216" s="22" t="s">
        <v>634</v>
      </c>
      <c r="C216" s="128">
        <v>19.670000000000002</v>
      </c>
      <c r="D216" s="31">
        <v>98000</v>
      </c>
      <c r="E216" s="24" t="s">
        <v>1603</v>
      </c>
      <c r="F216" s="129">
        <v>4.8144</v>
      </c>
      <c r="G216" s="32">
        <v>49552.26</v>
      </c>
      <c r="H216" s="21" t="s">
        <v>2031</v>
      </c>
      <c r="I216" s="248" t="s">
        <v>2036</v>
      </c>
      <c r="J216" s="194"/>
      <c r="K216" s="195"/>
      <c r="L216" s="196"/>
    </row>
    <row r="217" spans="1:12" ht="12.75" customHeight="1" x14ac:dyDescent="0.2">
      <c r="A217" s="132" t="s">
        <v>638</v>
      </c>
      <c r="B217" s="22" t="s">
        <v>639</v>
      </c>
      <c r="C217" s="128">
        <v>6.96</v>
      </c>
      <c r="D217" s="31">
        <v>33000</v>
      </c>
      <c r="E217" s="24" t="s">
        <v>1603</v>
      </c>
      <c r="F217" s="129">
        <v>1.1407</v>
      </c>
      <c r="G217" s="32">
        <v>11740.67</v>
      </c>
      <c r="H217" s="21" t="s">
        <v>2031</v>
      </c>
      <c r="I217" s="248" t="s">
        <v>2036</v>
      </c>
      <c r="J217" s="194"/>
      <c r="K217" s="195"/>
      <c r="L217" s="196"/>
    </row>
    <row r="218" spans="1:12" ht="12.75" customHeight="1" x14ac:dyDescent="0.2">
      <c r="A218" s="132" t="s">
        <v>640</v>
      </c>
      <c r="B218" s="22" t="s">
        <v>639</v>
      </c>
      <c r="C218" s="128">
        <v>8.1999999999999993</v>
      </c>
      <c r="D218" s="31">
        <v>42370</v>
      </c>
      <c r="E218" s="24" t="s">
        <v>1603</v>
      </c>
      <c r="F218" s="129">
        <v>1.4019999999999999</v>
      </c>
      <c r="G218" s="32">
        <v>14430.1</v>
      </c>
      <c r="H218" s="21" t="s">
        <v>2031</v>
      </c>
      <c r="I218" s="248" t="s">
        <v>2036</v>
      </c>
      <c r="J218" s="194"/>
      <c r="K218" s="195"/>
      <c r="L218" s="196"/>
    </row>
    <row r="219" spans="1:12" ht="12.75" customHeight="1" x14ac:dyDescent="0.2">
      <c r="A219" s="132" t="s">
        <v>641</v>
      </c>
      <c r="B219" s="22" t="s">
        <v>639</v>
      </c>
      <c r="C219" s="128">
        <v>10.28</v>
      </c>
      <c r="D219" s="31">
        <v>58196</v>
      </c>
      <c r="E219" s="24" t="s">
        <v>1603</v>
      </c>
      <c r="F219" s="129">
        <v>1.8525</v>
      </c>
      <c r="G219" s="32">
        <v>19066.87</v>
      </c>
      <c r="H219" s="21" t="s">
        <v>2031</v>
      </c>
      <c r="I219" s="248" t="s">
        <v>2036</v>
      </c>
      <c r="J219" s="194"/>
      <c r="K219" s="195"/>
      <c r="L219" s="196"/>
    </row>
    <row r="220" spans="1:12" ht="12.75" customHeight="1" x14ac:dyDescent="0.2">
      <c r="A220" s="132" t="s">
        <v>646</v>
      </c>
      <c r="B220" s="22" t="s">
        <v>639</v>
      </c>
      <c r="C220" s="128">
        <v>13.22</v>
      </c>
      <c r="D220" s="31">
        <v>63225</v>
      </c>
      <c r="E220" s="24" t="s">
        <v>1603</v>
      </c>
      <c r="F220" s="129">
        <v>2.5459999999999998</v>
      </c>
      <c r="G220" s="32">
        <v>26204.73</v>
      </c>
      <c r="H220" s="21" t="s">
        <v>2031</v>
      </c>
      <c r="I220" s="248" t="s">
        <v>2036</v>
      </c>
      <c r="J220" s="194"/>
      <c r="K220" s="195"/>
      <c r="L220" s="196"/>
    </row>
    <row r="221" spans="1:12" ht="12.75" customHeight="1" x14ac:dyDescent="0.2">
      <c r="A221" s="132" t="s">
        <v>647</v>
      </c>
      <c r="B221" s="22" t="s">
        <v>648</v>
      </c>
      <c r="C221" s="128">
        <v>3.4499999999999997</v>
      </c>
      <c r="D221" s="31">
        <v>33000</v>
      </c>
      <c r="E221" s="24" t="s">
        <v>1603</v>
      </c>
      <c r="F221" s="129">
        <v>0.42330000000000001</v>
      </c>
      <c r="G221" s="32">
        <v>4356.82</v>
      </c>
      <c r="H221" s="21" t="s">
        <v>2031</v>
      </c>
      <c r="I221" s="248" t="s">
        <v>2036</v>
      </c>
      <c r="J221" s="194"/>
      <c r="K221" s="195"/>
      <c r="L221" s="196"/>
    </row>
    <row r="222" spans="1:12" ht="12.75" customHeight="1" x14ac:dyDescent="0.2">
      <c r="A222" s="132" t="s">
        <v>649</v>
      </c>
      <c r="B222" s="22" t="s">
        <v>648</v>
      </c>
      <c r="C222" s="128">
        <v>4.42</v>
      </c>
      <c r="D222" s="31">
        <v>33000</v>
      </c>
      <c r="E222" s="24" t="s">
        <v>1603</v>
      </c>
      <c r="F222" s="129">
        <v>0.5181</v>
      </c>
      <c r="G222" s="32">
        <v>5332.55</v>
      </c>
      <c r="H222" s="21" t="s">
        <v>2031</v>
      </c>
      <c r="I222" s="248" t="s">
        <v>2036</v>
      </c>
      <c r="J222" s="194"/>
      <c r="K222" s="195"/>
      <c r="L222" s="196"/>
    </row>
    <row r="223" spans="1:12" ht="12.75" customHeight="1" x14ac:dyDescent="0.2">
      <c r="A223" s="132" t="s">
        <v>650</v>
      </c>
      <c r="B223" s="22" t="s">
        <v>648</v>
      </c>
      <c r="C223" s="128">
        <v>7.1</v>
      </c>
      <c r="D223" s="31">
        <v>35897</v>
      </c>
      <c r="E223" s="24" t="s">
        <v>1603</v>
      </c>
      <c r="F223" s="129">
        <v>0.80510000000000004</v>
      </c>
      <c r="G223" s="32">
        <v>8286.5</v>
      </c>
      <c r="H223" s="21" t="s">
        <v>2031</v>
      </c>
      <c r="I223" s="248" t="s">
        <v>2036</v>
      </c>
      <c r="J223" s="194"/>
      <c r="K223" s="195"/>
      <c r="L223" s="196"/>
    </row>
    <row r="224" spans="1:12" ht="12.75" customHeight="1" x14ac:dyDescent="0.2">
      <c r="A224" s="132" t="s">
        <v>651</v>
      </c>
      <c r="B224" s="22" t="s">
        <v>648</v>
      </c>
      <c r="C224" s="128">
        <v>10.49</v>
      </c>
      <c r="D224" s="31">
        <v>33000</v>
      </c>
      <c r="E224" s="24" t="s">
        <v>1603</v>
      </c>
      <c r="F224" s="129">
        <v>1.4926999999999999</v>
      </c>
      <c r="G224" s="32">
        <v>15363.63</v>
      </c>
      <c r="H224" s="21" t="s">
        <v>2031</v>
      </c>
      <c r="I224" s="248" t="s">
        <v>2036</v>
      </c>
      <c r="J224" s="194"/>
      <c r="K224" s="195"/>
      <c r="L224" s="196"/>
    </row>
    <row r="225" spans="1:12" ht="12.75" customHeight="1" x14ac:dyDescent="0.2">
      <c r="A225" s="132" t="s">
        <v>652</v>
      </c>
      <c r="B225" s="22" t="s">
        <v>653</v>
      </c>
      <c r="C225" s="128">
        <v>2.5599999999999996</v>
      </c>
      <c r="D225" s="31">
        <v>33000</v>
      </c>
      <c r="E225" s="24" t="s">
        <v>1603</v>
      </c>
      <c r="F225" s="129">
        <v>0.5454</v>
      </c>
      <c r="G225" s="32">
        <v>5613.53</v>
      </c>
      <c r="H225" s="21" t="s">
        <v>2031</v>
      </c>
      <c r="I225" s="248" t="s">
        <v>2036</v>
      </c>
      <c r="J225" s="194"/>
      <c r="K225" s="195"/>
      <c r="L225" s="196"/>
    </row>
    <row r="226" spans="1:12" ht="12.75" customHeight="1" x14ac:dyDescent="0.2">
      <c r="A226" s="132" t="s">
        <v>654</v>
      </c>
      <c r="B226" s="22" t="s">
        <v>653</v>
      </c>
      <c r="C226" s="128">
        <v>4.09</v>
      </c>
      <c r="D226" s="31">
        <v>33000</v>
      </c>
      <c r="E226" s="24" t="s">
        <v>1603</v>
      </c>
      <c r="F226" s="129">
        <v>0.75609999999999999</v>
      </c>
      <c r="G226" s="32">
        <v>7782.17</v>
      </c>
      <c r="H226" s="21" t="s">
        <v>2031</v>
      </c>
      <c r="I226" s="248" t="s">
        <v>2036</v>
      </c>
      <c r="J226" s="194"/>
      <c r="K226" s="195"/>
      <c r="L226" s="196"/>
    </row>
    <row r="227" spans="1:12" ht="12.75" customHeight="1" x14ac:dyDescent="0.2">
      <c r="A227" s="132" t="s">
        <v>655</v>
      </c>
      <c r="B227" s="22" t="s">
        <v>653</v>
      </c>
      <c r="C227" s="128">
        <v>5.8199999999999994</v>
      </c>
      <c r="D227" s="31">
        <v>36225</v>
      </c>
      <c r="E227" s="24" t="s">
        <v>1603</v>
      </c>
      <c r="F227" s="129">
        <v>1.0995999999999999</v>
      </c>
      <c r="G227" s="32">
        <v>11317.64</v>
      </c>
      <c r="H227" s="21" t="s">
        <v>2031</v>
      </c>
      <c r="I227" s="248" t="s">
        <v>2036</v>
      </c>
      <c r="J227" s="194"/>
      <c r="K227" s="195"/>
      <c r="L227" s="196"/>
    </row>
    <row r="228" spans="1:12" ht="12.75" customHeight="1" x14ac:dyDescent="0.2">
      <c r="A228" s="132" t="s">
        <v>656</v>
      </c>
      <c r="B228" s="22" t="s">
        <v>653</v>
      </c>
      <c r="C228" s="128">
        <v>7.54</v>
      </c>
      <c r="D228" s="31">
        <v>55692</v>
      </c>
      <c r="E228" s="24" t="s">
        <v>1603</v>
      </c>
      <c r="F228" s="129">
        <v>1.7495000000000001</v>
      </c>
      <c r="G228" s="32">
        <v>18006.75</v>
      </c>
      <c r="H228" s="21" t="s">
        <v>2031</v>
      </c>
      <c r="I228" s="248" t="s">
        <v>2036</v>
      </c>
      <c r="J228" s="194"/>
      <c r="K228" s="195"/>
      <c r="L228" s="196"/>
    </row>
    <row r="229" spans="1:12" ht="12.75" customHeight="1" x14ac:dyDescent="0.2">
      <c r="A229" s="132" t="s">
        <v>657</v>
      </c>
      <c r="B229" s="22" t="s">
        <v>658</v>
      </c>
      <c r="C229" s="128">
        <v>3.6599999999999997</v>
      </c>
      <c r="D229" s="31">
        <v>33000</v>
      </c>
      <c r="E229" s="24" t="s">
        <v>1603</v>
      </c>
      <c r="F229" s="129">
        <v>0.71179999999999999</v>
      </c>
      <c r="G229" s="32">
        <v>7326.21</v>
      </c>
      <c r="H229" s="21" t="s">
        <v>2031</v>
      </c>
      <c r="I229" s="248" t="s">
        <v>2036</v>
      </c>
      <c r="J229" s="194"/>
      <c r="K229" s="195"/>
      <c r="L229" s="196"/>
    </row>
    <row r="230" spans="1:12" ht="12.75" customHeight="1" x14ac:dyDescent="0.2">
      <c r="A230" s="132" t="s">
        <v>659</v>
      </c>
      <c r="B230" s="22" t="s">
        <v>658</v>
      </c>
      <c r="C230" s="128">
        <v>4.54</v>
      </c>
      <c r="D230" s="31">
        <v>33000</v>
      </c>
      <c r="E230" s="24" t="s">
        <v>1603</v>
      </c>
      <c r="F230" s="129">
        <v>0.90259999999999996</v>
      </c>
      <c r="G230" s="32">
        <v>9290.02</v>
      </c>
      <c r="H230" s="21" t="s">
        <v>2031</v>
      </c>
      <c r="I230" s="248" t="s">
        <v>2036</v>
      </c>
      <c r="J230" s="194"/>
      <c r="K230" s="195"/>
      <c r="L230" s="196"/>
    </row>
    <row r="231" spans="1:12" ht="12.75" customHeight="1" x14ac:dyDescent="0.2">
      <c r="A231" s="132" t="s">
        <v>660</v>
      </c>
      <c r="B231" s="22" t="s">
        <v>658</v>
      </c>
      <c r="C231" s="128">
        <v>6.34</v>
      </c>
      <c r="D231" s="31">
        <v>33000</v>
      </c>
      <c r="E231" s="24" t="s">
        <v>1603</v>
      </c>
      <c r="F231" s="129">
        <v>1.2877000000000001</v>
      </c>
      <c r="G231" s="32">
        <v>13253.67</v>
      </c>
      <c r="H231" s="21" t="s">
        <v>2031</v>
      </c>
      <c r="I231" s="248" t="s">
        <v>2036</v>
      </c>
      <c r="J231" s="194"/>
      <c r="K231" s="195"/>
      <c r="L231" s="196"/>
    </row>
    <row r="232" spans="1:12" ht="12.75" customHeight="1" x14ac:dyDescent="0.2">
      <c r="A232" s="132" t="s">
        <v>661</v>
      </c>
      <c r="B232" s="22" t="s">
        <v>658</v>
      </c>
      <c r="C232" s="128">
        <v>8.66</v>
      </c>
      <c r="D232" s="31">
        <v>55546</v>
      </c>
      <c r="E232" s="24" t="s">
        <v>1603</v>
      </c>
      <c r="F232" s="129">
        <v>1.9730000000000001</v>
      </c>
      <c r="G232" s="32">
        <v>20307.12</v>
      </c>
      <c r="H232" s="21" t="s">
        <v>2031</v>
      </c>
      <c r="I232" s="248" t="s">
        <v>2036</v>
      </c>
      <c r="J232" s="194"/>
      <c r="K232" s="195"/>
      <c r="L232" s="196"/>
    </row>
    <row r="233" spans="1:12" ht="12.75" customHeight="1" x14ac:dyDescent="0.2">
      <c r="A233" s="132" t="s">
        <v>662</v>
      </c>
      <c r="B233" s="22" t="s">
        <v>663</v>
      </c>
      <c r="C233" s="128">
        <v>2.8299999999999996</v>
      </c>
      <c r="D233" s="31">
        <v>33000</v>
      </c>
      <c r="E233" s="24" t="s">
        <v>1603</v>
      </c>
      <c r="F233" s="129">
        <v>0.63980000000000004</v>
      </c>
      <c r="G233" s="32">
        <v>6585.15</v>
      </c>
      <c r="H233" s="21" t="s">
        <v>2031</v>
      </c>
      <c r="I233" s="248" t="s">
        <v>2036</v>
      </c>
      <c r="J233" s="194"/>
      <c r="K233" s="195"/>
      <c r="L233" s="196"/>
    </row>
    <row r="234" spans="1:12" ht="12.75" customHeight="1" x14ac:dyDescent="0.2">
      <c r="A234" s="132" t="s">
        <v>664</v>
      </c>
      <c r="B234" s="22" t="s">
        <v>663</v>
      </c>
      <c r="C234" s="128">
        <v>3.6599999999999997</v>
      </c>
      <c r="D234" s="31">
        <v>33000</v>
      </c>
      <c r="E234" s="24" t="s">
        <v>1603</v>
      </c>
      <c r="F234" s="129">
        <v>0.81520000000000004</v>
      </c>
      <c r="G234" s="32">
        <v>8390.4500000000007</v>
      </c>
      <c r="H234" s="21" t="s">
        <v>2031</v>
      </c>
      <c r="I234" s="248" t="s">
        <v>2036</v>
      </c>
      <c r="J234" s="194"/>
      <c r="K234" s="195"/>
      <c r="L234" s="196"/>
    </row>
    <row r="235" spans="1:12" ht="12.75" customHeight="1" x14ac:dyDescent="0.2">
      <c r="A235" s="132" t="s">
        <v>665</v>
      </c>
      <c r="B235" s="22" t="s">
        <v>663</v>
      </c>
      <c r="C235" s="128">
        <v>5.76</v>
      </c>
      <c r="D235" s="31">
        <v>33000</v>
      </c>
      <c r="E235" s="24" t="s">
        <v>1603</v>
      </c>
      <c r="F235" s="129">
        <v>1.1912</v>
      </c>
      <c r="G235" s="32">
        <v>12260.44</v>
      </c>
      <c r="H235" s="21" t="s">
        <v>2031</v>
      </c>
      <c r="I235" s="248" t="s">
        <v>2036</v>
      </c>
      <c r="J235" s="194"/>
      <c r="K235" s="195"/>
      <c r="L235" s="196"/>
    </row>
    <row r="236" spans="1:12" ht="12.75" customHeight="1" x14ac:dyDescent="0.2">
      <c r="A236" s="132" t="s">
        <v>666</v>
      </c>
      <c r="B236" s="22" t="s">
        <v>663</v>
      </c>
      <c r="C236" s="128">
        <v>8.34</v>
      </c>
      <c r="D236" s="31">
        <v>35655</v>
      </c>
      <c r="E236" s="24" t="s">
        <v>1603</v>
      </c>
      <c r="F236" s="129">
        <v>2.1261000000000001</v>
      </c>
      <c r="G236" s="32">
        <v>21882.91</v>
      </c>
      <c r="H236" s="21" t="s">
        <v>2031</v>
      </c>
      <c r="I236" s="248" t="s">
        <v>2036</v>
      </c>
      <c r="J236" s="194"/>
      <c r="K236" s="195"/>
      <c r="L236" s="196"/>
    </row>
    <row r="237" spans="1:12" ht="12.75" customHeight="1" x14ac:dyDescent="0.2">
      <c r="A237" s="132" t="s">
        <v>667</v>
      </c>
      <c r="B237" s="22" t="s">
        <v>668</v>
      </c>
      <c r="C237" s="128">
        <v>3.25</v>
      </c>
      <c r="D237" s="31">
        <v>33000</v>
      </c>
      <c r="E237" s="24" t="s">
        <v>1603</v>
      </c>
      <c r="F237" s="129">
        <v>0.44579999999999997</v>
      </c>
      <c r="G237" s="32">
        <v>4588.3999999999996</v>
      </c>
      <c r="H237" s="21" t="s">
        <v>2031</v>
      </c>
      <c r="I237" s="248" t="s">
        <v>2036</v>
      </c>
      <c r="J237" s="194"/>
      <c r="K237" s="195"/>
      <c r="L237" s="196"/>
    </row>
    <row r="238" spans="1:12" ht="12.75" customHeight="1" x14ac:dyDescent="0.2">
      <c r="A238" s="132" t="s">
        <v>669</v>
      </c>
      <c r="B238" s="22" t="s">
        <v>668</v>
      </c>
      <c r="C238" s="128">
        <v>4.2</v>
      </c>
      <c r="D238" s="31">
        <v>33000</v>
      </c>
      <c r="E238" s="24" t="s">
        <v>1603</v>
      </c>
      <c r="F238" s="129">
        <v>0.71389999999999998</v>
      </c>
      <c r="G238" s="32">
        <v>7347.82</v>
      </c>
      <c r="H238" s="21" t="s">
        <v>2031</v>
      </c>
      <c r="I238" s="248" t="s">
        <v>2036</v>
      </c>
      <c r="J238" s="194"/>
      <c r="K238" s="195"/>
      <c r="L238" s="196"/>
    </row>
    <row r="239" spans="1:12" ht="12.75" customHeight="1" x14ac:dyDescent="0.2">
      <c r="A239" s="132" t="s">
        <v>670</v>
      </c>
      <c r="B239" s="22" t="s">
        <v>668</v>
      </c>
      <c r="C239" s="128">
        <v>6.6499999999999995</v>
      </c>
      <c r="D239" s="31">
        <v>34412</v>
      </c>
      <c r="E239" s="24" t="s">
        <v>1603</v>
      </c>
      <c r="F239" s="129">
        <v>1.1635</v>
      </c>
      <c r="G239" s="32">
        <v>11975.34</v>
      </c>
      <c r="H239" s="21" t="s">
        <v>2031</v>
      </c>
      <c r="I239" s="248" t="s">
        <v>2036</v>
      </c>
      <c r="J239" s="194"/>
      <c r="K239" s="195"/>
      <c r="L239" s="196"/>
    </row>
    <row r="240" spans="1:12" ht="12.75" customHeight="1" x14ac:dyDescent="0.2">
      <c r="A240" s="132" t="s">
        <v>671</v>
      </c>
      <c r="B240" s="22" t="s">
        <v>668</v>
      </c>
      <c r="C240" s="128">
        <v>9.4499999999999993</v>
      </c>
      <c r="D240" s="31">
        <v>56043</v>
      </c>
      <c r="E240" s="24" t="s">
        <v>1603</v>
      </c>
      <c r="F240" s="129">
        <v>1.8351999999999999</v>
      </c>
      <c r="G240" s="32">
        <v>18888.810000000001</v>
      </c>
      <c r="H240" s="21" t="s">
        <v>2031</v>
      </c>
      <c r="I240" s="248" t="s">
        <v>2036</v>
      </c>
      <c r="J240" s="194"/>
      <c r="K240" s="195"/>
      <c r="L240" s="196"/>
    </row>
    <row r="241" spans="1:12" ht="12.75" customHeight="1" x14ac:dyDescent="0.2">
      <c r="A241" s="132" t="s">
        <v>672</v>
      </c>
      <c r="B241" s="22" t="s">
        <v>673</v>
      </c>
      <c r="C241" s="128">
        <v>4.7</v>
      </c>
      <c r="D241" s="31">
        <v>33000</v>
      </c>
      <c r="E241" s="24" t="s">
        <v>1603</v>
      </c>
      <c r="F241" s="129">
        <v>0.63670000000000004</v>
      </c>
      <c r="G241" s="32">
        <v>6553.24</v>
      </c>
      <c r="H241" s="21" t="s">
        <v>2031</v>
      </c>
      <c r="I241" s="248" t="s">
        <v>2036</v>
      </c>
      <c r="J241" s="194"/>
      <c r="K241" s="195"/>
      <c r="L241" s="196"/>
    </row>
    <row r="242" spans="1:12" ht="12.75" customHeight="1" x14ac:dyDescent="0.2">
      <c r="A242" s="132" t="s">
        <v>674</v>
      </c>
      <c r="B242" s="22" t="s">
        <v>673</v>
      </c>
      <c r="C242" s="128">
        <v>5.3</v>
      </c>
      <c r="D242" s="31">
        <v>33000</v>
      </c>
      <c r="E242" s="24" t="s">
        <v>1603</v>
      </c>
      <c r="F242" s="129">
        <v>0.84819999999999995</v>
      </c>
      <c r="G242" s="32">
        <v>8730.11</v>
      </c>
      <c r="H242" s="21" t="s">
        <v>2031</v>
      </c>
      <c r="I242" s="248" t="s">
        <v>2036</v>
      </c>
      <c r="J242" s="194"/>
      <c r="K242" s="195"/>
      <c r="L242" s="196"/>
    </row>
    <row r="243" spans="1:12" ht="12.75" customHeight="1" x14ac:dyDescent="0.2">
      <c r="A243" s="132" t="s">
        <v>675</v>
      </c>
      <c r="B243" s="22" t="s">
        <v>673</v>
      </c>
      <c r="C243" s="128">
        <v>7.24</v>
      </c>
      <c r="D243" s="31">
        <v>33000</v>
      </c>
      <c r="E243" s="24" t="s">
        <v>1603</v>
      </c>
      <c r="F243" s="129">
        <v>1.2031000000000001</v>
      </c>
      <c r="G243" s="32">
        <v>12382.92</v>
      </c>
      <c r="H243" s="21" t="s">
        <v>2031</v>
      </c>
      <c r="I243" s="248" t="s">
        <v>2036</v>
      </c>
      <c r="J243" s="194"/>
      <c r="K243" s="195"/>
      <c r="L243" s="196"/>
    </row>
    <row r="244" spans="1:12" ht="12.75" customHeight="1" x14ac:dyDescent="0.2">
      <c r="A244" s="132" t="s">
        <v>676</v>
      </c>
      <c r="B244" s="22" t="s">
        <v>673</v>
      </c>
      <c r="C244" s="128">
        <v>10.34</v>
      </c>
      <c r="D244" s="31">
        <v>59686</v>
      </c>
      <c r="E244" s="24" t="s">
        <v>1603</v>
      </c>
      <c r="F244" s="129">
        <v>1.9132</v>
      </c>
      <c r="G244" s="32">
        <v>19691.63</v>
      </c>
      <c r="H244" s="21" t="s">
        <v>2031</v>
      </c>
      <c r="I244" s="248" t="s">
        <v>2036</v>
      </c>
      <c r="J244" s="194"/>
      <c r="K244" s="195"/>
      <c r="L244" s="196"/>
    </row>
    <row r="245" spans="1:12" ht="12.75" customHeight="1" x14ac:dyDescent="0.2">
      <c r="A245" s="132" t="s">
        <v>677</v>
      </c>
      <c r="B245" s="22" t="s">
        <v>678</v>
      </c>
      <c r="C245" s="128">
        <v>2.3899999999999997</v>
      </c>
      <c r="D245" s="31">
        <v>33000</v>
      </c>
      <c r="E245" s="24" t="s">
        <v>1603</v>
      </c>
      <c r="F245" s="129">
        <v>0.28039999999999998</v>
      </c>
      <c r="G245" s="32">
        <v>2886.02</v>
      </c>
      <c r="H245" s="21" t="s">
        <v>2031</v>
      </c>
      <c r="I245" s="248" t="s">
        <v>2036</v>
      </c>
      <c r="J245" s="194"/>
      <c r="K245" s="195"/>
      <c r="L245" s="196"/>
    </row>
    <row r="246" spans="1:12" ht="12.75" customHeight="1" x14ac:dyDescent="0.2">
      <c r="A246" s="132" t="s">
        <v>679</v>
      </c>
      <c r="B246" s="22" t="s">
        <v>678</v>
      </c>
      <c r="C246" s="128">
        <v>3.1199999999999997</v>
      </c>
      <c r="D246" s="31">
        <v>33000</v>
      </c>
      <c r="E246" s="24" t="s">
        <v>1603</v>
      </c>
      <c r="F246" s="129">
        <v>0.38440000000000002</v>
      </c>
      <c r="G246" s="32">
        <v>3956.44</v>
      </c>
      <c r="H246" s="21" t="s">
        <v>2031</v>
      </c>
      <c r="I246" s="248" t="s">
        <v>2036</v>
      </c>
      <c r="J246" s="194"/>
      <c r="K246" s="195"/>
      <c r="L246" s="196"/>
    </row>
    <row r="247" spans="1:12" ht="12.75" customHeight="1" x14ac:dyDescent="0.2">
      <c r="A247" s="132" t="s">
        <v>680</v>
      </c>
      <c r="B247" s="22" t="s">
        <v>678</v>
      </c>
      <c r="C247" s="128">
        <v>5.34</v>
      </c>
      <c r="D247" s="31">
        <v>33000</v>
      </c>
      <c r="E247" s="24" t="s">
        <v>1603</v>
      </c>
      <c r="F247" s="129">
        <v>0.75180000000000002</v>
      </c>
      <c r="G247" s="32">
        <v>7737.91</v>
      </c>
      <c r="H247" s="21" t="s">
        <v>2031</v>
      </c>
      <c r="I247" s="248" t="s">
        <v>2036</v>
      </c>
      <c r="J247" s="194"/>
      <c r="K247" s="195"/>
      <c r="L247" s="196"/>
    </row>
    <row r="248" spans="1:12" ht="12.75" customHeight="1" x14ac:dyDescent="0.2">
      <c r="A248" s="132" t="s">
        <v>681</v>
      </c>
      <c r="B248" s="22" t="s">
        <v>678</v>
      </c>
      <c r="C248" s="128">
        <v>9.14</v>
      </c>
      <c r="D248" s="31">
        <v>50702</v>
      </c>
      <c r="E248" s="24" t="s">
        <v>1603</v>
      </c>
      <c r="F248" s="129">
        <v>1.8351999999999999</v>
      </c>
      <c r="G248" s="32">
        <v>18888.810000000001</v>
      </c>
      <c r="H248" s="21" t="s">
        <v>2031</v>
      </c>
      <c r="I248" s="248" t="s">
        <v>2036</v>
      </c>
      <c r="J248" s="194"/>
      <c r="K248" s="195"/>
      <c r="L248" s="196"/>
    </row>
    <row r="249" spans="1:12" ht="12.75" customHeight="1" x14ac:dyDescent="0.2">
      <c r="A249" s="132" t="s">
        <v>682</v>
      </c>
      <c r="B249" s="22" t="s">
        <v>683</v>
      </c>
      <c r="C249" s="128">
        <v>2.73</v>
      </c>
      <c r="D249" s="31">
        <v>33000</v>
      </c>
      <c r="E249" s="24" t="s">
        <v>1603</v>
      </c>
      <c r="F249" s="129">
        <v>0.42020000000000002</v>
      </c>
      <c r="G249" s="32">
        <v>4324.91</v>
      </c>
      <c r="H249" s="21" t="s">
        <v>2031</v>
      </c>
      <c r="I249" s="248" t="s">
        <v>2036</v>
      </c>
      <c r="J249" s="194"/>
      <c r="K249" s="195"/>
      <c r="L249" s="196"/>
    </row>
    <row r="250" spans="1:12" ht="12.75" customHeight="1" x14ac:dyDescent="0.2">
      <c r="A250" s="132" t="s">
        <v>684</v>
      </c>
      <c r="B250" s="22" t="s">
        <v>683</v>
      </c>
      <c r="C250" s="128">
        <v>3.78</v>
      </c>
      <c r="D250" s="31">
        <v>33000</v>
      </c>
      <c r="E250" s="24" t="s">
        <v>1603</v>
      </c>
      <c r="F250" s="129">
        <v>0.64019999999999999</v>
      </c>
      <c r="G250" s="32">
        <v>6589.26</v>
      </c>
      <c r="H250" s="21" t="s">
        <v>2031</v>
      </c>
      <c r="I250" s="248" t="s">
        <v>2036</v>
      </c>
      <c r="J250" s="194"/>
      <c r="K250" s="195"/>
      <c r="L250" s="196"/>
    </row>
    <row r="251" spans="1:12" ht="12.75" customHeight="1" x14ac:dyDescent="0.2">
      <c r="A251" s="132" t="s">
        <v>685</v>
      </c>
      <c r="B251" s="22" t="s">
        <v>683</v>
      </c>
      <c r="C251" s="128">
        <v>5.64</v>
      </c>
      <c r="D251" s="31">
        <v>33000</v>
      </c>
      <c r="E251" s="24" t="s">
        <v>1603</v>
      </c>
      <c r="F251" s="129">
        <v>0.99470000000000003</v>
      </c>
      <c r="G251" s="32">
        <v>10237.959999999999</v>
      </c>
      <c r="H251" s="21" t="s">
        <v>2031</v>
      </c>
      <c r="I251" s="248" t="s">
        <v>2036</v>
      </c>
      <c r="J251" s="194"/>
      <c r="K251" s="195"/>
      <c r="L251" s="196"/>
    </row>
    <row r="252" spans="1:12" ht="12.75" customHeight="1" x14ac:dyDescent="0.2">
      <c r="A252" s="132" t="s">
        <v>686</v>
      </c>
      <c r="B252" s="22" t="s">
        <v>683</v>
      </c>
      <c r="C252" s="128">
        <v>8.7200000000000006</v>
      </c>
      <c r="D252" s="31">
        <v>47487</v>
      </c>
      <c r="E252" s="24" t="s">
        <v>1603</v>
      </c>
      <c r="F252" s="129">
        <v>1.7261</v>
      </c>
      <c r="G252" s="32">
        <v>17765.900000000001</v>
      </c>
      <c r="H252" s="21" t="s">
        <v>2031</v>
      </c>
      <c r="I252" s="248" t="s">
        <v>2036</v>
      </c>
      <c r="J252" s="194"/>
      <c r="K252" s="195"/>
      <c r="L252" s="196"/>
    </row>
    <row r="253" spans="1:12" ht="12.75" customHeight="1" x14ac:dyDescent="0.2">
      <c r="A253" s="132" t="s">
        <v>687</v>
      </c>
      <c r="B253" s="22" t="s">
        <v>688</v>
      </c>
      <c r="C253" s="128">
        <v>3.11</v>
      </c>
      <c r="D253" s="31">
        <v>33000</v>
      </c>
      <c r="E253" s="24" t="s">
        <v>1603</v>
      </c>
      <c r="F253" s="129">
        <v>0.5252</v>
      </c>
      <c r="G253" s="32">
        <v>5405.63</v>
      </c>
      <c r="H253" s="21" t="s">
        <v>2031</v>
      </c>
      <c r="I253" s="248" t="s">
        <v>2036</v>
      </c>
      <c r="J253" s="194"/>
      <c r="K253" s="195"/>
      <c r="L253" s="196"/>
    </row>
    <row r="254" spans="1:12" ht="12.75" customHeight="1" x14ac:dyDescent="0.2">
      <c r="A254" s="132" t="s">
        <v>689</v>
      </c>
      <c r="B254" s="22" t="s">
        <v>688</v>
      </c>
      <c r="C254" s="128">
        <v>3.8099999999999996</v>
      </c>
      <c r="D254" s="31">
        <v>33000</v>
      </c>
      <c r="E254" s="24" t="s">
        <v>1603</v>
      </c>
      <c r="F254" s="129">
        <v>0.66649999999999998</v>
      </c>
      <c r="G254" s="32">
        <v>6859.96</v>
      </c>
      <c r="H254" s="21" t="s">
        <v>2031</v>
      </c>
      <c r="I254" s="248" t="s">
        <v>2036</v>
      </c>
      <c r="J254" s="194"/>
      <c r="K254" s="195"/>
      <c r="L254" s="196"/>
    </row>
    <row r="255" spans="1:12" ht="12.75" customHeight="1" x14ac:dyDescent="0.2">
      <c r="A255" s="132" t="s">
        <v>690</v>
      </c>
      <c r="B255" s="22" t="s">
        <v>688</v>
      </c>
      <c r="C255" s="128">
        <v>5.1899999999999995</v>
      </c>
      <c r="D255" s="31">
        <v>33000</v>
      </c>
      <c r="E255" s="24" t="s">
        <v>1603</v>
      </c>
      <c r="F255" s="129">
        <v>0.90759999999999996</v>
      </c>
      <c r="G255" s="32">
        <v>9341.48</v>
      </c>
      <c r="H255" s="21" t="s">
        <v>2031</v>
      </c>
      <c r="I255" s="248" t="s">
        <v>2036</v>
      </c>
      <c r="J255" s="194"/>
      <c r="K255" s="195"/>
      <c r="L255" s="196"/>
    </row>
    <row r="256" spans="1:12" ht="12.75" customHeight="1" x14ac:dyDescent="0.2">
      <c r="A256" s="132" t="s">
        <v>691</v>
      </c>
      <c r="B256" s="22" t="s">
        <v>688</v>
      </c>
      <c r="C256" s="128">
        <v>8.75</v>
      </c>
      <c r="D256" s="31">
        <v>43309</v>
      </c>
      <c r="E256" s="24" t="s">
        <v>1603</v>
      </c>
      <c r="F256" s="129">
        <v>1.669</v>
      </c>
      <c r="G256" s="32">
        <v>17178.2</v>
      </c>
      <c r="H256" s="21" t="s">
        <v>2031</v>
      </c>
      <c r="I256" s="248" t="s">
        <v>2036</v>
      </c>
      <c r="J256" s="194"/>
      <c r="K256" s="195"/>
      <c r="L256" s="196"/>
    </row>
    <row r="257" spans="1:12" ht="12.75" customHeight="1" x14ac:dyDescent="0.2">
      <c r="A257" s="132" t="s">
        <v>692</v>
      </c>
      <c r="B257" s="22" t="s">
        <v>693</v>
      </c>
      <c r="C257" s="128">
        <v>2.19</v>
      </c>
      <c r="D257" s="31">
        <v>33000</v>
      </c>
      <c r="E257" s="24" t="s">
        <v>1603</v>
      </c>
      <c r="F257" s="129">
        <v>0.34079999999999999</v>
      </c>
      <c r="G257" s="32">
        <v>3507.69</v>
      </c>
      <c r="H257" s="21" t="s">
        <v>2031</v>
      </c>
      <c r="I257" s="248" t="s">
        <v>2036</v>
      </c>
      <c r="J257" s="194"/>
      <c r="K257" s="195"/>
      <c r="L257" s="196"/>
    </row>
    <row r="258" spans="1:12" ht="12.75" customHeight="1" x14ac:dyDescent="0.2">
      <c r="A258" s="132" t="s">
        <v>694</v>
      </c>
      <c r="B258" s="22" t="s">
        <v>693</v>
      </c>
      <c r="C258" s="128">
        <v>3.07</v>
      </c>
      <c r="D258" s="31">
        <v>33000</v>
      </c>
      <c r="E258" s="24" t="s">
        <v>1603</v>
      </c>
      <c r="F258" s="129">
        <v>0.50149999999999995</v>
      </c>
      <c r="G258" s="32">
        <v>5161.6899999999996</v>
      </c>
      <c r="H258" s="21" t="s">
        <v>2031</v>
      </c>
      <c r="I258" s="248" t="s">
        <v>2036</v>
      </c>
      <c r="J258" s="194"/>
      <c r="K258" s="195"/>
      <c r="L258" s="196"/>
    </row>
    <row r="259" spans="1:12" ht="12.75" customHeight="1" x14ac:dyDescent="0.2">
      <c r="A259" s="132" t="s">
        <v>695</v>
      </c>
      <c r="B259" s="22" t="s">
        <v>693</v>
      </c>
      <c r="C259" s="128">
        <v>4.3499999999999996</v>
      </c>
      <c r="D259" s="31">
        <v>33000</v>
      </c>
      <c r="E259" s="24" t="s">
        <v>1603</v>
      </c>
      <c r="F259" s="129">
        <v>0.74860000000000004</v>
      </c>
      <c r="G259" s="32">
        <v>7704.97</v>
      </c>
      <c r="H259" s="21" t="s">
        <v>2031</v>
      </c>
      <c r="I259" s="248" t="s">
        <v>2036</v>
      </c>
      <c r="J259" s="194"/>
      <c r="K259" s="195"/>
      <c r="L259" s="196"/>
    </row>
    <row r="260" spans="1:12" ht="12.75" customHeight="1" x14ac:dyDescent="0.2">
      <c r="A260" s="132" t="s">
        <v>696</v>
      </c>
      <c r="B260" s="22" t="s">
        <v>693</v>
      </c>
      <c r="C260" s="128">
        <v>5.6</v>
      </c>
      <c r="D260" s="31">
        <v>42221</v>
      </c>
      <c r="E260" s="24" t="s">
        <v>1603</v>
      </c>
      <c r="F260" s="129">
        <v>1.3503000000000001</v>
      </c>
      <c r="G260" s="32">
        <v>13897.98</v>
      </c>
      <c r="H260" s="21" t="s">
        <v>2031</v>
      </c>
      <c r="I260" s="248" t="s">
        <v>2036</v>
      </c>
      <c r="J260" s="194"/>
      <c r="K260" s="195"/>
      <c r="L260" s="196"/>
    </row>
    <row r="261" spans="1:12" ht="12.75" customHeight="1" x14ac:dyDescent="0.2">
      <c r="A261" s="132" t="s">
        <v>697</v>
      </c>
      <c r="B261" s="22" t="s">
        <v>698</v>
      </c>
      <c r="C261" s="128">
        <v>3.32</v>
      </c>
      <c r="D261" s="31">
        <v>33000</v>
      </c>
      <c r="E261" s="24" t="s">
        <v>1603</v>
      </c>
      <c r="F261" s="129">
        <v>0.57869999999999999</v>
      </c>
      <c r="G261" s="32">
        <v>5956.28</v>
      </c>
      <c r="H261" s="21" t="s">
        <v>2031</v>
      </c>
      <c r="I261" s="248" t="s">
        <v>2036</v>
      </c>
      <c r="J261" s="194"/>
      <c r="K261" s="195"/>
      <c r="L261" s="196"/>
    </row>
    <row r="262" spans="1:12" ht="12.75" customHeight="1" x14ac:dyDescent="0.2">
      <c r="A262" s="132" t="s">
        <v>699</v>
      </c>
      <c r="B262" s="22" t="s">
        <v>698</v>
      </c>
      <c r="C262" s="128">
        <v>4.22</v>
      </c>
      <c r="D262" s="31">
        <v>33000</v>
      </c>
      <c r="E262" s="24" t="s">
        <v>1603</v>
      </c>
      <c r="F262" s="129">
        <v>0.74450000000000005</v>
      </c>
      <c r="G262" s="32">
        <v>7662.77</v>
      </c>
      <c r="H262" s="21" t="s">
        <v>2031</v>
      </c>
      <c r="I262" s="248" t="s">
        <v>2036</v>
      </c>
      <c r="J262" s="194"/>
      <c r="K262" s="195"/>
      <c r="L262" s="196"/>
    </row>
    <row r="263" spans="1:12" ht="12.75" customHeight="1" x14ac:dyDescent="0.2">
      <c r="A263" s="132" t="s">
        <v>700</v>
      </c>
      <c r="B263" s="22" t="s">
        <v>698</v>
      </c>
      <c r="C263" s="128">
        <v>6.33</v>
      </c>
      <c r="D263" s="31">
        <v>39713</v>
      </c>
      <c r="E263" s="24" t="s">
        <v>1603</v>
      </c>
      <c r="F263" s="129">
        <v>1.0872999999999999</v>
      </c>
      <c r="G263" s="32">
        <v>11191.05</v>
      </c>
      <c r="H263" s="21" t="s">
        <v>2031</v>
      </c>
      <c r="I263" s="248" t="s">
        <v>2036</v>
      </c>
      <c r="J263" s="194"/>
      <c r="K263" s="195"/>
      <c r="L263" s="196"/>
    </row>
    <row r="264" spans="1:12" ht="12.75" customHeight="1" x14ac:dyDescent="0.2">
      <c r="A264" s="132" t="s">
        <v>701</v>
      </c>
      <c r="B264" s="22" t="s">
        <v>698</v>
      </c>
      <c r="C264" s="128">
        <v>10.35</v>
      </c>
      <c r="D264" s="31">
        <v>51089</v>
      </c>
      <c r="E264" s="24" t="s">
        <v>1603</v>
      </c>
      <c r="F264" s="129">
        <v>1.9559</v>
      </c>
      <c r="G264" s="32">
        <v>20131.12</v>
      </c>
      <c r="H264" s="21" t="s">
        <v>2031</v>
      </c>
      <c r="I264" s="248" t="s">
        <v>2036</v>
      </c>
      <c r="J264" s="194"/>
      <c r="K264" s="195"/>
      <c r="L264" s="196"/>
    </row>
    <row r="265" spans="1:12" ht="12.75" customHeight="1" x14ac:dyDescent="0.2">
      <c r="A265" s="132" t="s">
        <v>702</v>
      </c>
      <c r="B265" s="22" t="s">
        <v>703</v>
      </c>
      <c r="C265" s="128">
        <v>2.86</v>
      </c>
      <c r="D265" s="31">
        <v>33000</v>
      </c>
      <c r="E265" s="24" t="s">
        <v>1603</v>
      </c>
      <c r="F265" s="129">
        <v>0.43530000000000002</v>
      </c>
      <c r="G265" s="32">
        <v>4480.33</v>
      </c>
      <c r="H265" s="21" t="s">
        <v>2031</v>
      </c>
      <c r="I265" s="248" t="s">
        <v>2036</v>
      </c>
      <c r="J265" s="194"/>
      <c r="K265" s="195"/>
      <c r="L265" s="196"/>
    </row>
    <row r="266" spans="1:12" ht="12.75" customHeight="1" x14ac:dyDescent="0.2">
      <c r="A266" s="132" t="s">
        <v>704</v>
      </c>
      <c r="B266" s="22" t="s">
        <v>703</v>
      </c>
      <c r="C266" s="128">
        <v>3.7699999999999996</v>
      </c>
      <c r="D266" s="31">
        <v>33000</v>
      </c>
      <c r="E266" s="24" t="s">
        <v>1603</v>
      </c>
      <c r="F266" s="129">
        <v>0.66159999999999997</v>
      </c>
      <c r="G266" s="32">
        <v>6809.52</v>
      </c>
      <c r="H266" s="21" t="s">
        <v>2031</v>
      </c>
      <c r="I266" s="248" t="s">
        <v>2036</v>
      </c>
      <c r="J266" s="194"/>
      <c r="K266" s="195"/>
      <c r="L266" s="196"/>
    </row>
    <row r="267" spans="1:12" ht="12.75" customHeight="1" x14ac:dyDescent="0.2">
      <c r="A267" s="132" t="s">
        <v>705</v>
      </c>
      <c r="B267" s="22" t="s">
        <v>703</v>
      </c>
      <c r="C267" s="128">
        <v>5.6499999999999995</v>
      </c>
      <c r="D267" s="31">
        <v>33000</v>
      </c>
      <c r="E267" s="24" t="s">
        <v>1603</v>
      </c>
      <c r="F267" s="129">
        <v>0.99619999999999997</v>
      </c>
      <c r="G267" s="32">
        <v>10253.4</v>
      </c>
      <c r="H267" s="21" t="s">
        <v>2031</v>
      </c>
      <c r="I267" s="248" t="s">
        <v>2036</v>
      </c>
      <c r="J267" s="194"/>
      <c r="K267" s="195"/>
      <c r="L267" s="196"/>
    </row>
    <row r="268" spans="1:12" ht="12.75" customHeight="1" x14ac:dyDescent="0.2">
      <c r="A268" s="132" t="s">
        <v>706</v>
      </c>
      <c r="B268" s="22" t="s">
        <v>703</v>
      </c>
      <c r="C268" s="128">
        <v>8.629999999999999</v>
      </c>
      <c r="D268" s="31">
        <v>38642</v>
      </c>
      <c r="E268" s="24" t="s">
        <v>1603</v>
      </c>
      <c r="F268" s="129">
        <v>1.573</v>
      </c>
      <c r="G268" s="32">
        <v>16190.12</v>
      </c>
      <c r="H268" s="21" t="s">
        <v>2031</v>
      </c>
      <c r="I268" s="248" t="s">
        <v>2036</v>
      </c>
      <c r="J268" s="194"/>
      <c r="K268" s="195"/>
      <c r="L268" s="196"/>
    </row>
    <row r="269" spans="1:12" ht="12.75" customHeight="1" x14ac:dyDescent="0.2">
      <c r="A269" s="132" t="s">
        <v>707</v>
      </c>
      <c r="B269" s="22" t="s">
        <v>708</v>
      </c>
      <c r="C269" s="128">
        <v>2.1599999999999997</v>
      </c>
      <c r="D269" s="31">
        <v>33000</v>
      </c>
      <c r="E269" s="24" t="s">
        <v>1603</v>
      </c>
      <c r="F269" s="129">
        <v>0.43630000000000002</v>
      </c>
      <c r="G269" s="32">
        <v>4490.62</v>
      </c>
      <c r="H269" s="21" t="s">
        <v>2031</v>
      </c>
      <c r="I269" s="248" t="s">
        <v>2036</v>
      </c>
      <c r="J269" s="194"/>
      <c r="K269" s="195"/>
      <c r="L269" s="196"/>
    </row>
    <row r="270" spans="1:12" ht="12.75" customHeight="1" x14ac:dyDescent="0.2">
      <c r="A270" s="132" t="s">
        <v>709</v>
      </c>
      <c r="B270" s="22" t="s">
        <v>708</v>
      </c>
      <c r="C270" s="128">
        <v>2.9499999999999997</v>
      </c>
      <c r="D270" s="31">
        <v>33000</v>
      </c>
      <c r="E270" s="24" t="s">
        <v>1603</v>
      </c>
      <c r="F270" s="129">
        <v>0.55979999999999996</v>
      </c>
      <c r="G270" s="32">
        <v>5761.75</v>
      </c>
      <c r="H270" s="21" t="s">
        <v>2031</v>
      </c>
      <c r="I270" s="248" t="s">
        <v>2036</v>
      </c>
      <c r="J270" s="194"/>
      <c r="K270" s="195"/>
      <c r="L270" s="196"/>
    </row>
    <row r="271" spans="1:12" ht="12.75" customHeight="1" x14ac:dyDescent="0.2">
      <c r="A271" s="132" t="s">
        <v>710</v>
      </c>
      <c r="B271" s="22" t="s">
        <v>708</v>
      </c>
      <c r="C271" s="128">
        <v>4.29</v>
      </c>
      <c r="D271" s="31">
        <v>33000</v>
      </c>
      <c r="E271" s="24" t="s">
        <v>1603</v>
      </c>
      <c r="F271" s="129">
        <v>0.77480000000000004</v>
      </c>
      <c r="G271" s="32">
        <v>7974.64</v>
      </c>
      <c r="H271" s="21" t="s">
        <v>2031</v>
      </c>
      <c r="I271" s="248" t="s">
        <v>2036</v>
      </c>
      <c r="J271" s="194"/>
      <c r="K271" s="195"/>
      <c r="L271" s="196"/>
    </row>
    <row r="272" spans="1:12" ht="12.75" customHeight="1" x14ac:dyDescent="0.2">
      <c r="A272" s="132" t="s">
        <v>711</v>
      </c>
      <c r="B272" s="22" t="s">
        <v>708</v>
      </c>
      <c r="C272" s="128">
        <v>7.2299999999999995</v>
      </c>
      <c r="D272" s="31">
        <v>33000</v>
      </c>
      <c r="E272" s="24" t="s">
        <v>1603</v>
      </c>
      <c r="F272" s="129">
        <v>1.3057000000000001</v>
      </c>
      <c r="G272" s="32">
        <v>13438.93</v>
      </c>
      <c r="H272" s="21" t="s">
        <v>2031</v>
      </c>
      <c r="I272" s="248" t="s">
        <v>2036</v>
      </c>
      <c r="J272" s="194"/>
      <c r="K272" s="195"/>
      <c r="L272" s="196"/>
    </row>
    <row r="273" spans="1:12" ht="12.75" customHeight="1" x14ac:dyDescent="0.2">
      <c r="A273" s="132" t="s">
        <v>712</v>
      </c>
      <c r="B273" s="22" t="s">
        <v>713</v>
      </c>
      <c r="C273" s="128">
        <v>4.7</v>
      </c>
      <c r="D273" s="31">
        <v>66544</v>
      </c>
      <c r="E273" s="24" t="s">
        <v>1603</v>
      </c>
      <c r="F273" s="129">
        <v>3.1305999999999998</v>
      </c>
      <c r="G273" s="32">
        <v>32221.73</v>
      </c>
      <c r="H273" s="21" t="s">
        <v>2030</v>
      </c>
      <c r="I273" s="248" t="s">
        <v>2037</v>
      </c>
      <c r="J273" s="194"/>
      <c r="K273" s="195"/>
      <c r="L273" s="196"/>
    </row>
    <row r="274" spans="1:12" ht="12.75" customHeight="1" x14ac:dyDescent="0.2">
      <c r="A274" s="132" t="s">
        <v>714</v>
      </c>
      <c r="B274" s="22" t="s">
        <v>713</v>
      </c>
      <c r="C274" s="128">
        <v>6.17</v>
      </c>
      <c r="D274" s="31">
        <v>75910</v>
      </c>
      <c r="E274" s="24" t="s">
        <v>1603</v>
      </c>
      <c r="F274" s="129">
        <v>3.4601999999999999</v>
      </c>
      <c r="G274" s="32">
        <v>35614.14</v>
      </c>
      <c r="H274" s="21" t="s">
        <v>2030</v>
      </c>
      <c r="I274" s="248" t="s">
        <v>2037</v>
      </c>
      <c r="J274" s="194"/>
      <c r="K274" s="195"/>
      <c r="L274" s="196"/>
    </row>
    <row r="275" spans="1:12" ht="12.75" customHeight="1" x14ac:dyDescent="0.2">
      <c r="A275" s="132" t="s">
        <v>715</v>
      </c>
      <c r="B275" s="22" t="s">
        <v>713</v>
      </c>
      <c r="C275" s="128">
        <v>10.39</v>
      </c>
      <c r="D275" s="31">
        <v>98000</v>
      </c>
      <c r="E275" s="24" t="s">
        <v>1603</v>
      </c>
      <c r="F275" s="129">
        <v>5.0014000000000003</v>
      </c>
      <c r="G275" s="32">
        <v>51476.959999999999</v>
      </c>
      <c r="H275" s="21" t="s">
        <v>2030</v>
      </c>
      <c r="I275" s="248" t="s">
        <v>2037</v>
      </c>
      <c r="J275" s="194"/>
      <c r="K275" s="195"/>
      <c r="L275" s="196"/>
    </row>
    <row r="276" spans="1:12" ht="12.75" customHeight="1" x14ac:dyDescent="0.2">
      <c r="A276" s="132" t="s">
        <v>716</v>
      </c>
      <c r="B276" s="22" t="s">
        <v>713</v>
      </c>
      <c r="C276" s="128">
        <v>26.060000000000002</v>
      </c>
      <c r="D276" s="31">
        <v>98000</v>
      </c>
      <c r="E276" s="24" t="s">
        <v>1603</v>
      </c>
      <c r="F276" s="129">
        <v>9.7327999999999992</v>
      </c>
      <c r="G276" s="32">
        <v>100174.94</v>
      </c>
      <c r="H276" s="21" t="s">
        <v>2030</v>
      </c>
      <c r="I276" s="248" t="s">
        <v>2037</v>
      </c>
      <c r="J276" s="194"/>
      <c r="K276" s="195"/>
      <c r="L276" s="196"/>
    </row>
    <row r="277" spans="1:12" ht="12.75" customHeight="1" x14ac:dyDescent="0.2">
      <c r="A277" s="132" t="s">
        <v>717</v>
      </c>
      <c r="B277" s="22" t="s">
        <v>718</v>
      </c>
      <c r="C277" s="128">
        <v>3.19</v>
      </c>
      <c r="D277" s="31">
        <v>70678</v>
      </c>
      <c r="E277" s="24" t="s">
        <v>1603</v>
      </c>
      <c r="F277" s="129">
        <v>4.0098000000000003</v>
      </c>
      <c r="G277" s="32">
        <v>41270.910000000003</v>
      </c>
      <c r="H277" s="21" t="s">
        <v>2030</v>
      </c>
      <c r="I277" s="248" t="s">
        <v>2037</v>
      </c>
      <c r="J277" s="194"/>
      <c r="K277" s="195"/>
      <c r="L277" s="196"/>
    </row>
    <row r="278" spans="1:12" ht="12.75" customHeight="1" x14ac:dyDescent="0.2">
      <c r="A278" s="132" t="s">
        <v>719</v>
      </c>
      <c r="B278" s="22" t="s">
        <v>718</v>
      </c>
      <c r="C278" s="128">
        <v>7.87</v>
      </c>
      <c r="D278" s="31">
        <v>98000</v>
      </c>
      <c r="E278" s="24" t="s">
        <v>1603</v>
      </c>
      <c r="F278" s="129">
        <v>5.3013000000000003</v>
      </c>
      <c r="G278" s="32">
        <v>54563.68</v>
      </c>
      <c r="H278" s="21" t="s">
        <v>2030</v>
      </c>
      <c r="I278" s="248" t="s">
        <v>2037</v>
      </c>
      <c r="J278" s="194"/>
      <c r="K278" s="195"/>
      <c r="L278" s="196"/>
    </row>
    <row r="279" spans="1:12" ht="12.75" customHeight="1" x14ac:dyDescent="0.2">
      <c r="A279" s="132" t="s">
        <v>720</v>
      </c>
      <c r="B279" s="22" t="s">
        <v>718</v>
      </c>
      <c r="C279" s="128">
        <v>15.89</v>
      </c>
      <c r="D279" s="31">
        <v>98000</v>
      </c>
      <c r="E279" s="24" t="s">
        <v>1603</v>
      </c>
      <c r="F279" s="129">
        <v>8.407</v>
      </c>
      <c r="G279" s="32">
        <v>86529.13</v>
      </c>
      <c r="H279" s="21" t="s">
        <v>2030</v>
      </c>
      <c r="I279" s="248" t="s">
        <v>2037</v>
      </c>
      <c r="J279" s="194"/>
      <c r="K279" s="195"/>
      <c r="L279" s="196"/>
    </row>
    <row r="280" spans="1:12" ht="12.75" customHeight="1" x14ac:dyDescent="0.2">
      <c r="A280" s="132" t="s">
        <v>721</v>
      </c>
      <c r="B280" s="22" t="s">
        <v>718</v>
      </c>
      <c r="C280" s="128">
        <v>31.03</v>
      </c>
      <c r="D280" s="31">
        <v>98000</v>
      </c>
      <c r="E280" s="24" t="s">
        <v>1603</v>
      </c>
      <c r="F280" s="129">
        <v>19.984200000000001</v>
      </c>
      <c r="G280" s="32">
        <v>205687.58</v>
      </c>
      <c r="H280" s="21" t="s">
        <v>2030</v>
      </c>
      <c r="I280" s="248" t="s">
        <v>2037</v>
      </c>
      <c r="J280" s="194"/>
      <c r="K280" s="195"/>
      <c r="L280" s="196"/>
    </row>
    <row r="281" spans="1:12" ht="12.75" customHeight="1" x14ac:dyDescent="0.2">
      <c r="A281" s="132" t="s">
        <v>722</v>
      </c>
      <c r="B281" s="22" t="s">
        <v>723</v>
      </c>
      <c r="C281" s="128">
        <v>8.01</v>
      </c>
      <c r="D281" s="31">
        <v>94601</v>
      </c>
      <c r="E281" s="24" t="s">
        <v>1603</v>
      </c>
      <c r="F281" s="129">
        <v>4.4218000000000002</v>
      </c>
      <c r="G281" s="32">
        <v>45511.42</v>
      </c>
      <c r="H281" s="21" t="s">
        <v>2030</v>
      </c>
      <c r="I281" s="248" t="s">
        <v>2037</v>
      </c>
      <c r="J281" s="194"/>
      <c r="K281" s="195"/>
      <c r="L281" s="196"/>
    </row>
    <row r="282" spans="1:12" ht="12.75" customHeight="1" x14ac:dyDescent="0.2">
      <c r="A282" s="132" t="s">
        <v>724</v>
      </c>
      <c r="B282" s="22" t="s">
        <v>723</v>
      </c>
      <c r="C282" s="128">
        <v>9.19</v>
      </c>
      <c r="D282" s="31">
        <v>98000</v>
      </c>
      <c r="E282" s="24" t="s">
        <v>1603</v>
      </c>
      <c r="F282" s="129">
        <v>4.9500999999999999</v>
      </c>
      <c r="G282" s="32">
        <v>50948.95</v>
      </c>
      <c r="H282" s="21" t="s">
        <v>2030</v>
      </c>
      <c r="I282" s="248" t="s">
        <v>2037</v>
      </c>
      <c r="J282" s="194"/>
      <c r="K282" s="195"/>
      <c r="L282" s="196"/>
    </row>
    <row r="283" spans="1:12" ht="12.75" customHeight="1" x14ac:dyDescent="0.2">
      <c r="A283" s="132" t="s">
        <v>725</v>
      </c>
      <c r="B283" s="22" t="s">
        <v>723</v>
      </c>
      <c r="C283" s="128">
        <v>13.23</v>
      </c>
      <c r="D283" s="31">
        <v>98000</v>
      </c>
      <c r="E283" s="24" t="s">
        <v>1603</v>
      </c>
      <c r="F283" s="129">
        <v>6.3338000000000001</v>
      </c>
      <c r="G283" s="32">
        <v>65190.7</v>
      </c>
      <c r="H283" s="21" t="s">
        <v>2030</v>
      </c>
      <c r="I283" s="248" t="s">
        <v>2037</v>
      </c>
      <c r="J283" s="194"/>
      <c r="K283" s="195"/>
      <c r="L283" s="196"/>
    </row>
    <row r="284" spans="1:12" ht="12.75" customHeight="1" x14ac:dyDescent="0.2">
      <c r="A284" s="132" t="s">
        <v>726</v>
      </c>
      <c r="B284" s="22" t="s">
        <v>723</v>
      </c>
      <c r="C284" s="128">
        <v>20.98</v>
      </c>
      <c r="D284" s="31">
        <v>98000</v>
      </c>
      <c r="E284" s="24" t="s">
        <v>1603</v>
      </c>
      <c r="F284" s="129">
        <v>9.6984999999999992</v>
      </c>
      <c r="G284" s="32">
        <v>99821.91</v>
      </c>
      <c r="H284" s="21" t="s">
        <v>2030</v>
      </c>
      <c r="I284" s="248" t="s">
        <v>2037</v>
      </c>
      <c r="J284" s="194"/>
      <c r="K284" s="195"/>
      <c r="L284" s="196"/>
    </row>
    <row r="285" spans="1:12" ht="12.75" customHeight="1" x14ac:dyDescent="0.2">
      <c r="A285" s="132" t="s">
        <v>727</v>
      </c>
      <c r="B285" s="22" t="s">
        <v>728</v>
      </c>
      <c r="C285" s="128">
        <v>5.67</v>
      </c>
      <c r="D285" s="31">
        <v>83855</v>
      </c>
      <c r="E285" s="24" t="s">
        <v>1603</v>
      </c>
      <c r="F285" s="129">
        <v>3.8077000000000001</v>
      </c>
      <c r="G285" s="32">
        <v>39190.79</v>
      </c>
      <c r="H285" s="21" t="s">
        <v>2030</v>
      </c>
      <c r="I285" s="248" t="s">
        <v>2037</v>
      </c>
      <c r="J285" s="194"/>
      <c r="K285" s="195"/>
      <c r="L285" s="196"/>
    </row>
    <row r="286" spans="1:12" ht="12.75" customHeight="1" x14ac:dyDescent="0.2">
      <c r="A286" s="132" t="s">
        <v>729</v>
      </c>
      <c r="B286" s="22" t="s">
        <v>728</v>
      </c>
      <c r="C286" s="128">
        <v>6.51</v>
      </c>
      <c r="D286" s="31">
        <v>92405</v>
      </c>
      <c r="E286" s="24" t="s">
        <v>1603</v>
      </c>
      <c r="F286" s="129">
        <v>4.2089999999999996</v>
      </c>
      <c r="G286" s="32">
        <v>43321.17</v>
      </c>
      <c r="H286" s="21" t="s">
        <v>2030</v>
      </c>
      <c r="I286" s="248" t="s">
        <v>2037</v>
      </c>
      <c r="J286" s="194"/>
      <c r="K286" s="195"/>
      <c r="L286" s="196"/>
    </row>
    <row r="287" spans="1:12" ht="12.75" customHeight="1" x14ac:dyDescent="0.2">
      <c r="A287" s="132" t="s">
        <v>730</v>
      </c>
      <c r="B287" s="22" t="s">
        <v>728</v>
      </c>
      <c r="C287" s="128">
        <v>9.25</v>
      </c>
      <c r="D287" s="31">
        <v>98000</v>
      </c>
      <c r="E287" s="24" t="s">
        <v>1603</v>
      </c>
      <c r="F287" s="129">
        <v>5.1794000000000002</v>
      </c>
      <c r="G287" s="32">
        <v>53309.03</v>
      </c>
      <c r="H287" s="21" t="s">
        <v>2030</v>
      </c>
      <c r="I287" s="248" t="s">
        <v>2037</v>
      </c>
      <c r="J287" s="194"/>
      <c r="K287" s="195"/>
      <c r="L287" s="196"/>
    </row>
    <row r="288" spans="1:12" ht="12.75" customHeight="1" x14ac:dyDescent="0.2">
      <c r="A288" s="132" t="s">
        <v>731</v>
      </c>
      <c r="B288" s="22" t="s">
        <v>728</v>
      </c>
      <c r="C288" s="128">
        <v>17.990000000000002</v>
      </c>
      <c r="D288" s="31">
        <v>98000</v>
      </c>
      <c r="E288" s="24" t="s">
        <v>1603</v>
      </c>
      <c r="F288" s="129">
        <v>8.8228000000000009</v>
      </c>
      <c r="G288" s="32">
        <v>90808.76</v>
      </c>
      <c r="H288" s="21" t="s">
        <v>2030</v>
      </c>
      <c r="I288" s="248" t="s">
        <v>2037</v>
      </c>
      <c r="J288" s="194"/>
      <c r="K288" s="195"/>
      <c r="L288" s="196"/>
    </row>
    <row r="289" spans="1:12" ht="12.75" customHeight="1" x14ac:dyDescent="0.2">
      <c r="A289" s="132" t="s">
        <v>732</v>
      </c>
      <c r="B289" s="22" t="s">
        <v>733</v>
      </c>
      <c r="C289" s="128">
        <v>6.76</v>
      </c>
      <c r="D289" s="31">
        <v>77694</v>
      </c>
      <c r="E289" s="24" t="s">
        <v>1603</v>
      </c>
      <c r="F289" s="129">
        <v>3.8443999999999998</v>
      </c>
      <c r="G289" s="32">
        <v>39568.53</v>
      </c>
      <c r="H289" s="21" t="s">
        <v>2030</v>
      </c>
      <c r="I289" s="248" t="s">
        <v>2037</v>
      </c>
      <c r="J289" s="194"/>
      <c r="K289" s="195"/>
      <c r="L289" s="196"/>
    </row>
    <row r="290" spans="1:12" ht="12.75" customHeight="1" x14ac:dyDescent="0.2">
      <c r="A290" s="132" t="s">
        <v>734</v>
      </c>
      <c r="B290" s="22" t="s">
        <v>733</v>
      </c>
      <c r="C290" s="128">
        <v>8.18</v>
      </c>
      <c r="D290" s="31">
        <v>98000</v>
      </c>
      <c r="E290" s="24" t="s">
        <v>1603</v>
      </c>
      <c r="F290" s="129">
        <v>4.3860000000000001</v>
      </c>
      <c r="G290" s="32">
        <v>45142.95</v>
      </c>
      <c r="H290" s="21" t="s">
        <v>2030</v>
      </c>
      <c r="I290" s="248" t="s">
        <v>2037</v>
      </c>
      <c r="J290" s="194"/>
      <c r="K290" s="195"/>
      <c r="L290" s="196"/>
    </row>
    <row r="291" spans="1:12" ht="12.75" customHeight="1" x14ac:dyDescent="0.2">
      <c r="A291" s="132" t="s">
        <v>735</v>
      </c>
      <c r="B291" s="22" t="s">
        <v>733</v>
      </c>
      <c r="C291" s="128">
        <v>10.53</v>
      </c>
      <c r="D291" s="31">
        <v>76887</v>
      </c>
      <c r="E291" s="24" t="s">
        <v>1603</v>
      </c>
      <c r="F291" s="129">
        <v>5.3253000000000004</v>
      </c>
      <c r="G291" s="32">
        <v>54810.7</v>
      </c>
      <c r="H291" s="21" t="s">
        <v>2030</v>
      </c>
      <c r="I291" s="248" t="s">
        <v>2037</v>
      </c>
      <c r="J291" s="194"/>
      <c r="K291" s="195"/>
      <c r="L291" s="196"/>
    </row>
    <row r="292" spans="1:12" ht="12.75" customHeight="1" x14ac:dyDescent="0.2">
      <c r="A292" s="132" t="s">
        <v>736</v>
      </c>
      <c r="B292" s="22" t="s">
        <v>733</v>
      </c>
      <c r="C292" s="128">
        <v>17.130000000000003</v>
      </c>
      <c r="D292" s="31">
        <v>98000</v>
      </c>
      <c r="E292" s="24" t="s">
        <v>1603</v>
      </c>
      <c r="F292" s="129">
        <v>8.0347000000000008</v>
      </c>
      <c r="G292" s="32">
        <v>82697.23</v>
      </c>
      <c r="H292" s="21" t="s">
        <v>2030</v>
      </c>
      <c r="I292" s="248" t="s">
        <v>2037</v>
      </c>
      <c r="J292" s="194"/>
      <c r="K292" s="195"/>
      <c r="L292" s="196"/>
    </row>
    <row r="293" spans="1:12" ht="12.75" customHeight="1" x14ac:dyDescent="0.2">
      <c r="A293" s="132" t="s">
        <v>737</v>
      </c>
      <c r="B293" s="22" t="s">
        <v>738</v>
      </c>
      <c r="C293" s="128">
        <v>5.0299999999999994</v>
      </c>
      <c r="D293" s="31">
        <v>60759</v>
      </c>
      <c r="E293" s="24" t="s">
        <v>1603</v>
      </c>
      <c r="F293" s="129">
        <v>3.0630999999999999</v>
      </c>
      <c r="G293" s="32">
        <v>31526.99</v>
      </c>
      <c r="H293" s="21" t="s">
        <v>2030</v>
      </c>
      <c r="I293" s="248" t="s">
        <v>2037</v>
      </c>
      <c r="J293" s="194"/>
      <c r="K293" s="195"/>
      <c r="L293" s="196"/>
    </row>
    <row r="294" spans="1:12" ht="12.75" customHeight="1" x14ac:dyDescent="0.2">
      <c r="A294" s="132" t="s">
        <v>739</v>
      </c>
      <c r="B294" s="22" t="s">
        <v>738</v>
      </c>
      <c r="C294" s="128">
        <v>6.12</v>
      </c>
      <c r="D294" s="31">
        <v>84567</v>
      </c>
      <c r="E294" s="24" t="s">
        <v>1603</v>
      </c>
      <c r="F294" s="129">
        <v>3.4369000000000001</v>
      </c>
      <c r="G294" s="32">
        <v>35374.33</v>
      </c>
      <c r="H294" s="21" t="s">
        <v>2030</v>
      </c>
      <c r="I294" s="248" t="s">
        <v>2037</v>
      </c>
      <c r="J294" s="194"/>
      <c r="K294" s="195"/>
      <c r="L294" s="196"/>
    </row>
    <row r="295" spans="1:12" ht="12.75" customHeight="1" x14ac:dyDescent="0.2">
      <c r="A295" s="132" t="s">
        <v>740</v>
      </c>
      <c r="B295" s="22" t="s">
        <v>738</v>
      </c>
      <c r="C295" s="128">
        <v>8.56</v>
      </c>
      <c r="D295" s="31">
        <v>98000</v>
      </c>
      <c r="E295" s="24" t="s">
        <v>1603</v>
      </c>
      <c r="F295" s="129">
        <v>4.2565999999999997</v>
      </c>
      <c r="G295" s="32">
        <v>43811.1</v>
      </c>
      <c r="H295" s="21" t="s">
        <v>2030</v>
      </c>
      <c r="I295" s="248" t="s">
        <v>2037</v>
      </c>
      <c r="J295" s="194"/>
      <c r="K295" s="195"/>
      <c r="L295" s="196"/>
    </row>
    <row r="296" spans="1:12" ht="12.75" customHeight="1" x14ac:dyDescent="0.2">
      <c r="A296" s="132" t="s">
        <v>741</v>
      </c>
      <c r="B296" s="22" t="s">
        <v>738</v>
      </c>
      <c r="C296" s="128">
        <v>16.150000000000002</v>
      </c>
      <c r="D296" s="31">
        <v>98000</v>
      </c>
      <c r="E296" s="24" t="s">
        <v>1603</v>
      </c>
      <c r="F296" s="129">
        <v>7.1276000000000002</v>
      </c>
      <c r="G296" s="32">
        <v>73360.89</v>
      </c>
      <c r="H296" s="21" t="s">
        <v>2030</v>
      </c>
      <c r="I296" s="248" t="s">
        <v>2037</v>
      </c>
      <c r="J296" s="194"/>
      <c r="K296" s="195"/>
      <c r="L296" s="196"/>
    </row>
    <row r="297" spans="1:12" ht="12.75" customHeight="1" x14ac:dyDescent="0.2">
      <c r="A297" s="132" t="s">
        <v>742</v>
      </c>
      <c r="B297" s="22" t="s">
        <v>743</v>
      </c>
      <c r="C297" s="128">
        <v>4.38</v>
      </c>
      <c r="D297" s="31">
        <v>62971</v>
      </c>
      <c r="E297" s="24" t="s">
        <v>1603</v>
      </c>
      <c r="F297" s="129">
        <v>2.8491</v>
      </c>
      <c r="G297" s="32">
        <v>29324.39</v>
      </c>
      <c r="H297" s="21" t="s">
        <v>2030</v>
      </c>
      <c r="I297" s="248" t="s">
        <v>2037</v>
      </c>
      <c r="J297" s="194"/>
      <c r="K297" s="195"/>
      <c r="L297" s="196"/>
    </row>
    <row r="298" spans="1:12" ht="12.75" customHeight="1" x14ac:dyDescent="0.2">
      <c r="A298" s="132" t="s">
        <v>744</v>
      </c>
      <c r="B298" s="22" t="s">
        <v>743</v>
      </c>
      <c r="C298" s="128">
        <v>5.83</v>
      </c>
      <c r="D298" s="31">
        <v>73858</v>
      </c>
      <c r="E298" s="24" t="s">
        <v>1603</v>
      </c>
      <c r="F298" s="129">
        <v>3.2690000000000001</v>
      </c>
      <c r="G298" s="32">
        <v>33646.22</v>
      </c>
      <c r="H298" s="21" t="s">
        <v>2030</v>
      </c>
      <c r="I298" s="248" t="s">
        <v>2037</v>
      </c>
      <c r="J298" s="194"/>
      <c r="K298" s="195"/>
      <c r="L298" s="196"/>
    </row>
    <row r="299" spans="1:12" ht="12.75" customHeight="1" x14ac:dyDescent="0.2">
      <c r="A299" s="132" t="s">
        <v>745</v>
      </c>
      <c r="B299" s="22" t="s">
        <v>743</v>
      </c>
      <c r="C299" s="128">
        <v>9.15</v>
      </c>
      <c r="D299" s="31">
        <v>98000</v>
      </c>
      <c r="E299" s="24" t="s">
        <v>1603</v>
      </c>
      <c r="F299" s="129">
        <v>4.1581999999999999</v>
      </c>
      <c r="G299" s="32">
        <v>42798.32</v>
      </c>
      <c r="H299" s="21" t="s">
        <v>2030</v>
      </c>
      <c r="I299" s="248" t="s">
        <v>2037</v>
      </c>
      <c r="J299" s="194"/>
      <c r="K299" s="195"/>
      <c r="L299" s="196"/>
    </row>
    <row r="300" spans="1:12" ht="12.75" customHeight="1" x14ac:dyDescent="0.2">
      <c r="A300" s="132" t="s">
        <v>746</v>
      </c>
      <c r="B300" s="22" t="s">
        <v>743</v>
      </c>
      <c r="C300" s="128">
        <v>18.600000000000001</v>
      </c>
      <c r="D300" s="31">
        <v>98000</v>
      </c>
      <c r="E300" s="24" t="s">
        <v>1603</v>
      </c>
      <c r="F300" s="129">
        <v>7.2603</v>
      </c>
      <c r="G300" s="32">
        <v>74726.710000000006</v>
      </c>
      <c r="H300" s="21" t="s">
        <v>2030</v>
      </c>
      <c r="I300" s="248" t="s">
        <v>2037</v>
      </c>
      <c r="J300" s="194"/>
      <c r="K300" s="195"/>
      <c r="L300" s="196"/>
    </row>
    <row r="301" spans="1:12" ht="12.75" customHeight="1" x14ac:dyDescent="0.2">
      <c r="A301" s="132" t="s">
        <v>747</v>
      </c>
      <c r="B301" s="22" t="s">
        <v>748</v>
      </c>
      <c r="C301" s="128">
        <v>4.34</v>
      </c>
      <c r="D301" s="31">
        <v>38022</v>
      </c>
      <c r="E301" s="24" t="s">
        <v>1603</v>
      </c>
      <c r="F301" s="129">
        <v>1.7709999999999999</v>
      </c>
      <c r="G301" s="32">
        <v>18228.04</v>
      </c>
      <c r="H301" s="21" t="s">
        <v>2030</v>
      </c>
      <c r="I301" s="248" t="s">
        <v>2037</v>
      </c>
      <c r="J301" s="194"/>
      <c r="K301" s="195"/>
      <c r="L301" s="196"/>
    </row>
    <row r="302" spans="1:12" ht="12.75" customHeight="1" x14ac:dyDescent="0.2">
      <c r="A302" s="132" t="s">
        <v>749</v>
      </c>
      <c r="B302" s="22" t="s">
        <v>748</v>
      </c>
      <c r="C302" s="128">
        <v>5.7</v>
      </c>
      <c r="D302" s="31">
        <v>98000</v>
      </c>
      <c r="E302" s="24" t="s">
        <v>1603</v>
      </c>
      <c r="F302" s="129">
        <v>2.3016999999999999</v>
      </c>
      <c r="G302" s="32">
        <v>23690.27</v>
      </c>
      <c r="H302" s="21" t="s">
        <v>2030</v>
      </c>
      <c r="I302" s="248" t="s">
        <v>2037</v>
      </c>
      <c r="J302" s="194"/>
      <c r="K302" s="195"/>
      <c r="L302" s="196"/>
    </row>
    <row r="303" spans="1:12" ht="12.75" customHeight="1" x14ac:dyDescent="0.2">
      <c r="A303" s="132" t="s">
        <v>750</v>
      </c>
      <c r="B303" s="22" t="s">
        <v>748</v>
      </c>
      <c r="C303" s="128">
        <v>8.99</v>
      </c>
      <c r="D303" s="31">
        <v>91011</v>
      </c>
      <c r="E303" s="24" t="s">
        <v>1603</v>
      </c>
      <c r="F303" s="129">
        <v>3.5766</v>
      </c>
      <c r="G303" s="32">
        <v>36812.19</v>
      </c>
      <c r="H303" s="21" t="s">
        <v>2030</v>
      </c>
      <c r="I303" s="248" t="s">
        <v>2037</v>
      </c>
      <c r="J303" s="194"/>
      <c r="K303" s="195"/>
      <c r="L303" s="196"/>
    </row>
    <row r="304" spans="1:12" ht="12.75" customHeight="1" x14ac:dyDescent="0.2">
      <c r="A304" s="132" t="s">
        <v>751</v>
      </c>
      <c r="B304" s="22" t="s">
        <v>748</v>
      </c>
      <c r="C304" s="128">
        <v>16.260000000000002</v>
      </c>
      <c r="D304" s="31">
        <v>98000</v>
      </c>
      <c r="E304" s="24" t="s">
        <v>1603</v>
      </c>
      <c r="F304" s="129">
        <v>6.3593000000000002</v>
      </c>
      <c r="G304" s="32">
        <v>65453.16</v>
      </c>
      <c r="H304" s="21" t="s">
        <v>2030</v>
      </c>
      <c r="I304" s="248" t="s">
        <v>2037</v>
      </c>
      <c r="J304" s="194"/>
      <c r="K304" s="195"/>
      <c r="L304" s="196"/>
    </row>
    <row r="305" spans="1:12" ht="12.75" customHeight="1" x14ac:dyDescent="0.2">
      <c r="A305" s="132" t="s">
        <v>752</v>
      </c>
      <c r="B305" s="22" t="s">
        <v>753</v>
      </c>
      <c r="C305" s="128">
        <v>4.68</v>
      </c>
      <c r="D305" s="31">
        <v>51433</v>
      </c>
      <c r="E305" s="24" t="s">
        <v>1603</v>
      </c>
      <c r="F305" s="129">
        <v>2.2837000000000001</v>
      </c>
      <c r="G305" s="32">
        <v>23505.01</v>
      </c>
      <c r="H305" s="21" t="s">
        <v>2030</v>
      </c>
      <c r="I305" s="248" t="s">
        <v>2037</v>
      </c>
      <c r="J305" s="194"/>
      <c r="K305" s="195"/>
      <c r="L305" s="196"/>
    </row>
    <row r="306" spans="1:12" ht="12.75" customHeight="1" x14ac:dyDescent="0.2">
      <c r="A306" s="132" t="s">
        <v>754</v>
      </c>
      <c r="B306" s="22" t="s">
        <v>753</v>
      </c>
      <c r="C306" s="128">
        <v>5.35</v>
      </c>
      <c r="D306" s="31">
        <v>53142</v>
      </c>
      <c r="E306" s="24" t="s">
        <v>1603</v>
      </c>
      <c r="F306" s="129">
        <v>2.4594999999999998</v>
      </c>
      <c r="G306" s="32">
        <v>25314.43</v>
      </c>
      <c r="H306" s="21" t="s">
        <v>2030</v>
      </c>
      <c r="I306" s="248" t="s">
        <v>2037</v>
      </c>
      <c r="J306" s="194"/>
      <c r="K306" s="195"/>
      <c r="L306" s="196"/>
    </row>
    <row r="307" spans="1:12" ht="12.75" customHeight="1" x14ac:dyDescent="0.2">
      <c r="A307" s="132" t="s">
        <v>755</v>
      </c>
      <c r="B307" s="22" t="s">
        <v>753</v>
      </c>
      <c r="C307" s="128">
        <v>9.01</v>
      </c>
      <c r="D307" s="31">
        <v>67152</v>
      </c>
      <c r="E307" s="24" t="s">
        <v>1603</v>
      </c>
      <c r="F307" s="129">
        <v>3.032</v>
      </c>
      <c r="G307" s="32">
        <v>31206.89</v>
      </c>
      <c r="H307" s="21" t="s">
        <v>2030</v>
      </c>
      <c r="I307" s="248" t="s">
        <v>2037</v>
      </c>
      <c r="J307" s="194"/>
      <c r="K307" s="195"/>
      <c r="L307" s="196"/>
    </row>
    <row r="308" spans="1:12" ht="12.75" customHeight="1" x14ac:dyDescent="0.2">
      <c r="A308" s="132" t="s">
        <v>756</v>
      </c>
      <c r="B308" s="22" t="s">
        <v>753</v>
      </c>
      <c r="C308" s="128">
        <v>16.48</v>
      </c>
      <c r="D308" s="31">
        <v>98000</v>
      </c>
      <c r="E308" s="24" t="s">
        <v>1603</v>
      </c>
      <c r="F308" s="129">
        <v>4.8851000000000004</v>
      </c>
      <c r="G308" s="32">
        <v>50279.94</v>
      </c>
      <c r="H308" s="21" t="s">
        <v>2030</v>
      </c>
      <c r="I308" s="248" t="s">
        <v>2037</v>
      </c>
      <c r="J308" s="194"/>
      <c r="K308" s="195"/>
      <c r="L308" s="196"/>
    </row>
    <row r="309" spans="1:12" ht="12.75" customHeight="1" x14ac:dyDescent="0.2">
      <c r="A309" s="132" t="s">
        <v>757</v>
      </c>
      <c r="B309" s="22" t="s">
        <v>758</v>
      </c>
      <c r="C309" s="128">
        <v>2.5799999999999996</v>
      </c>
      <c r="D309" s="31">
        <v>34713</v>
      </c>
      <c r="E309" s="24" t="s">
        <v>1603</v>
      </c>
      <c r="F309" s="129">
        <v>1.6061000000000001</v>
      </c>
      <c r="G309" s="32">
        <v>16530.8</v>
      </c>
      <c r="H309" s="21" t="s">
        <v>2030</v>
      </c>
      <c r="I309" s="248" t="s">
        <v>2037</v>
      </c>
      <c r="J309" s="194"/>
      <c r="K309" s="195"/>
      <c r="L309" s="196"/>
    </row>
    <row r="310" spans="1:12" ht="12.75" customHeight="1" x14ac:dyDescent="0.2">
      <c r="A310" s="132" t="s">
        <v>759</v>
      </c>
      <c r="B310" s="22" t="s">
        <v>758</v>
      </c>
      <c r="C310" s="128">
        <v>3.8899999999999997</v>
      </c>
      <c r="D310" s="31">
        <v>49549</v>
      </c>
      <c r="E310" s="24" t="s">
        <v>1603</v>
      </c>
      <c r="F310" s="129">
        <v>1.9058999999999999</v>
      </c>
      <c r="G310" s="32">
        <v>19616.490000000002</v>
      </c>
      <c r="H310" s="21" t="s">
        <v>2030</v>
      </c>
      <c r="I310" s="248" t="s">
        <v>2037</v>
      </c>
      <c r="J310" s="194"/>
      <c r="K310" s="195"/>
      <c r="L310" s="196"/>
    </row>
    <row r="311" spans="1:12" ht="12.75" customHeight="1" x14ac:dyDescent="0.2">
      <c r="A311" s="132" t="s">
        <v>760</v>
      </c>
      <c r="B311" s="22" t="s">
        <v>758</v>
      </c>
      <c r="C311" s="128">
        <v>6.52</v>
      </c>
      <c r="D311" s="31">
        <v>65476</v>
      </c>
      <c r="E311" s="24" t="s">
        <v>1603</v>
      </c>
      <c r="F311" s="129">
        <v>2.4626999999999999</v>
      </c>
      <c r="G311" s="32">
        <v>25347.360000000001</v>
      </c>
      <c r="H311" s="21" t="s">
        <v>2030</v>
      </c>
      <c r="I311" s="248" t="s">
        <v>2037</v>
      </c>
      <c r="J311" s="194"/>
      <c r="K311" s="195"/>
      <c r="L311" s="196"/>
    </row>
    <row r="312" spans="1:12" ht="12.75" customHeight="1" x14ac:dyDescent="0.2">
      <c r="A312" s="132" t="s">
        <v>761</v>
      </c>
      <c r="B312" s="22" t="s">
        <v>758</v>
      </c>
      <c r="C312" s="128">
        <v>13.23</v>
      </c>
      <c r="D312" s="31">
        <v>98000</v>
      </c>
      <c r="E312" s="24" t="s">
        <v>1603</v>
      </c>
      <c r="F312" s="129">
        <v>4.2111000000000001</v>
      </c>
      <c r="G312" s="32">
        <v>43342.79</v>
      </c>
      <c r="H312" s="21" t="s">
        <v>2030</v>
      </c>
      <c r="I312" s="248" t="s">
        <v>2037</v>
      </c>
      <c r="J312" s="194"/>
      <c r="K312" s="195"/>
      <c r="L312" s="196"/>
    </row>
    <row r="313" spans="1:12" ht="12.75" customHeight="1" x14ac:dyDescent="0.2">
      <c r="A313" s="132" t="s">
        <v>762</v>
      </c>
      <c r="B313" s="22" t="s">
        <v>763</v>
      </c>
      <c r="C313" s="128">
        <v>2.4899999999999998</v>
      </c>
      <c r="D313" s="31">
        <v>35070</v>
      </c>
      <c r="E313" s="24" t="s">
        <v>1603</v>
      </c>
      <c r="F313" s="129">
        <v>1.7171000000000001</v>
      </c>
      <c r="G313" s="32">
        <v>17673.27</v>
      </c>
      <c r="H313" s="21" t="s">
        <v>2030</v>
      </c>
      <c r="I313" s="248" t="s">
        <v>2037</v>
      </c>
      <c r="J313" s="194"/>
      <c r="K313" s="195"/>
      <c r="L313" s="196"/>
    </row>
    <row r="314" spans="1:12" ht="12.75" customHeight="1" x14ac:dyDescent="0.2">
      <c r="A314" s="132" t="s">
        <v>764</v>
      </c>
      <c r="B314" s="22" t="s">
        <v>763</v>
      </c>
      <c r="C314" s="128">
        <v>4.13</v>
      </c>
      <c r="D314" s="31">
        <v>52565</v>
      </c>
      <c r="E314" s="24" t="s">
        <v>1603</v>
      </c>
      <c r="F314" s="129">
        <v>2.0931999999999999</v>
      </c>
      <c r="G314" s="32">
        <v>21544.28</v>
      </c>
      <c r="H314" s="21" t="s">
        <v>2030</v>
      </c>
      <c r="I314" s="248" t="s">
        <v>2037</v>
      </c>
      <c r="J314" s="194"/>
      <c r="K314" s="195"/>
      <c r="L314" s="196"/>
    </row>
    <row r="315" spans="1:12" ht="12.75" customHeight="1" x14ac:dyDescent="0.2">
      <c r="A315" s="132" t="s">
        <v>765</v>
      </c>
      <c r="B315" s="22" t="s">
        <v>763</v>
      </c>
      <c r="C315" s="128">
        <v>8.35</v>
      </c>
      <c r="D315" s="31">
        <v>69343</v>
      </c>
      <c r="E315" s="24" t="s">
        <v>1603</v>
      </c>
      <c r="F315" s="129">
        <v>2.8552</v>
      </c>
      <c r="G315" s="32">
        <v>29387.17</v>
      </c>
      <c r="H315" s="21" t="s">
        <v>2030</v>
      </c>
      <c r="I315" s="248" t="s">
        <v>2037</v>
      </c>
      <c r="J315" s="194"/>
      <c r="K315" s="195"/>
      <c r="L315" s="196"/>
    </row>
    <row r="316" spans="1:12" ht="12.75" customHeight="1" x14ac:dyDescent="0.2">
      <c r="A316" s="132" t="s">
        <v>766</v>
      </c>
      <c r="B316" s="22" t="s">
        <v>763</v>
      </c>
      <c r="C316" s="128">
        <v>16.98</v>
      </c>
      <c r="D316" s="31">
        <v>98000</v>
      </c>
      <c r="E316" s="24" t="s">
        <v>1603</v>
      </c>
      <c r="F316" s="129">
        <v>5.2542</v>
      </c>
      <c r="G316" s="32">
        <v>54078.91</v>
      </c>
      <c r="H316" s="21" t="s">
        <v>2030</v>
      </c>
      <c r="I316" s="248" t="s">
        <v>2037</v>
      </c>
      <c r="J316" s="194"/>
      <c r="K316" s="195"/>
      <c r="L316" s="196"/>
    </row>
    <row r="317" spans="1:12" ht="12.75" customHeight="1" x14ac:dyDescent="0.2">
      <c r="A317" s="132" t="s">
        <v>767</v>
      </c>
      <c r="B317" s="22" t="s">
        <v>768</v>
      </c>
      <c r="C317" s="128">
        <v>2.4299999999999997</v>
      </c>
      <c r="D317" s="31">
        <v>33000</v>
      </c>
      <c r="E317" s="24" t="s">
        <v>1603</v>
      </c>
      <c r="F317" s="129">
        <v>2.0861999999999998</v>
      </c>
      <c r="G317" s="32">
        <v>21472.23</v>
      </c>
      <c r="H317" s="21" t="s">
        <v>2030</v>
      </c>
      <c r="I317" s="248" t="s">
        <v>2037</v>
      </c>
      <c r="J317" s="194"/>
      <c r="K317" s="195"/>
      <c r="L317" s="196"/>
    </row>
    <row r="318" spans="1:12" ht="12.75" customHeight="1" x14ac:dyDescent="0.2">
      <c r="A318" s="132" t="s">
        <v>769</v>
      </c>
      <c r="B318" s="22" t="s">
        <v>768</v>
      </c>
      <c r="C318" s="128">
        <v>3.0999999999999996</v>
      </c>
      <c r="D318" s="31">
        <v>35643</v>
      </c>
      <c r="E318" s="24" t="s">
        <v>1603</v>
      </c>
      <c r="F318" s="129">
        <v>2.2374000000000001</v>
      </c>
      <c r="G318" s="32">
        <v>23028.46</v>
      </c>
      <c r="H318" s="21" t="s">
        <v>2030</v>
      </c>
      <c r="I318" s="248" t="s">
        <v>2037</v>
      </c>
      <c r="J318" s="194"/>
      <c r="K318" s="195"/>
      <c r="L318" s="196"/>
    </row>
    <row r="319" spans="1:12" ht="12.75" customHeight="1" x14ac:dyDescent="0.2">
      <c r="A319" s="132" t="s">
        <v>770</v>
      </c>
      <c r="B319" s="22" t="s">
        <v>768</v>
      </c>
      <c r="C319" s="128">
        <v>5.33</v>
      </c>
      <c r="D319" s="31">
        <v>56833</v>
      </c>
      <c r="E319" s="24" t="s">
        <v>1603</v>
      </c>
      <c r="F319" s="129">
        <v>2.7863000000000002</v>
      </c>
      <c r="G319" s="32">
        <v>28678.02</v>
      </c>
      <c r="H319" s="21" t="s">
        <v>2030</v>
      </c>
      <c r="I319" s="248" t="s">
        <v>2037</v>
      </c>
      <c r="J319" s="194"/>
      <c r="K319" s="195"/>
      <c r="L319" s="196"/>
    </row>
    <row r="320" spans="1:12" ht="12.75" customHeight="1" x14ac:dyDescent="0.2">
      <c r="A320" s="132" t="s">
        <v>771</v>
      </c>
      <c r="B320" s="22" t="s">
        <v>768</v>
      </c>
      <c r="C320" s="128">
        <v>8.59</v>
      </c>
      <c r="D320" s="31">
        <v>98000</v>
      </c>
      <c r="E320" s="24" t="s">
        <v>1603</v>
      </c>
      <c r="F320" s="129">
        <v>4.0669000000000004</v>
      </c>
      <c r="G320" s="32">
        <v>41858.61</v>
      </c>
      <c r="H320" s="21" t="s">
        <v>2030</v>
      </c>
      <c r="I320" s="248" t="s">
        <v>2037</v>
      </c>
      <c r="J320" s="194"/>
      <c r="K320" s="195"/>
      <c r="L320" s="196"/>
    </row>
    <row r="321" spans="1:12" ht="12.75" customHeight="1" x14ac:dyDescent="0.2">
      <c r="A321" s="132" t="s">
        <v>772</v>
      </c>
      <c r="B321" s="22" t="s">
        <v>773</v>
      </c>
      <c r="C321" s="128">
        <v>1.72</v>
      </c>
      <c r="D321" s="31">
        <v>36210</v>
      </c>
      <c r="E321" s="24" t="s">
        <v>1603</v>
      </c>
      <c r="F321" s="129">
        <v>1.7736000000000001</v>
      </c>
      <c r="G321" s="32">
        <v>18254.8</v>
      </c>
      <c r="H321" s="21" t="s">
        <v>2030</v>
      </c>
      <c r="I321" s="248" t="s">
        <v>2037</v>
      </c>
      <c r="J321" s="194"/>
      <c r="K321" s="195"/>
      <c r="L321" s="196"/>
    </row>
    <row r="322" spans="1:12" ht="12.75" customHeight="1" x14ac:dyDescent="0.2">
      <c r="A322" s="132" t="s">
        <v>774</v>
      </c>
      <c r="B322" s="22" t="s">
        <v>773</v>
      </c>
      <c r="C322" s="128">
        <v>2.5299999999999998</v>
      </c>
      <c r="D322" s="31">
        <v>36979</v>
      </c>
      <c r="E322" s="24" t="s">
        <v>1603</v>
      </c>
      <c r="F322" s="129">
        <v>1.9933000000000001</v>
      </c>
      <c r="G322" s="32">
        <v>20516.060000000001</v>
      </c>
      <c r="H322" s="21" t="s">
        <v>2030</v>
      </c>
      <c r="I322" s="248" t="s">
        <v>2037</v>
      </c>
      <c r="J322" s="194"/>
      <c r="K322" s="195"/>
      <c r="L322" s="196"/>
    </row>
    <row r="323" spans="1:12" ht="12.75" customHeight="1" x14ac:dyDescent="0.2">
      <c r="A323" s="132" t="s">
        <v>775</v>
      </c>
      <c r="B323" s="22" t="s">
        <v>773</v>
      </c>
      <c r="C323" s="128">
        <v>5.17</v>
      </c>
      <c r="D323" s="31">
        <v>51550</v>
      </c>
      <c r="E323" s="24" t="s">
        <v>1603</v>
      </c>
      <c r="F323" s="129">
        <v>2.5842000000000001</v>
      </c>
      <c r="G323" s="32">
        <v>26597.9</v>
      </c>
      <c r="H323" s="21" t="s">
        <v>2030</v>
      </c>
      <c r="I323" s="248" t="s">
        <v>2037</v>
      </c>
      <c r="J323" s="194"/>
      <c r="K323" s="195"/>
      <c r="L323" s="196"/>
    </row>
    <row r="324" spans="1:12" ht="12.75" customHeight="1" x14ac:dyDescent="0.2">
      <c r="A324" s="132" t="s">
        <v>776</v>
      </c>
      <c r="B324" s="22" t="s">
        <v>773</v>
      </c>
      <c r="C324" s="128">
        <v>10.379999999999999</v>
      </c>
      <c r="D324" s="31">
        <v>98000</v>
      </c>
      <c r="E324" s="24" t="s">
        <v>1603</v>
      </c>
      <c r="F324" s="129">
        <v>4.2121000000000004</v>
      </c>
      <c r="G324" s="32">
        <v>43353.08</v>
      </c>
      <c r="H324" s="21" t="s">
        <v>2030</v>
      </c>
      <c r="I324" s="248" t="s">
        <v>2037</v>
      </c>
      <c r="J324" s="194"/>
      <c r="K324" s="195"/>
      <c r="L324" s="196"/>
    </row>
    <row r="325" spans="1:12" ht="12.75" customHeight="1" x14ac:dyDescent="0.2">
      <c r="A325" s="132" t="s">
        <v>777</v>
      </c>
      <c r="B325" s="22" t="s">
        <v>778</v>
      </c>
      <c r="C325" s="128">
        <v>2.9099999999999997</v>
      </c>
      <c r="D325" s="31">
        <v>33000</v>
      </c>
      <c r="E325" s="24" t="s">
        <v>1603</v>
      </c>
      <c r="F325" s="129">
        <v>1.3019000000000001</v>
      </c>
      <c r="G325" s="32">
        <v>13399.82</v>
      </c>
      <c r="H325" s="21" t="s">
        <v>2030</v>
      </c>
      <c r="I325" s="248" t="s">
        <v>2037</v>
      </c>
      <c r="J325" s="194"/>
      <c r="K325" s="195"/>
      <c r="L325" s="196"/>
    </row>
    <row r="326" spans="1:12" ht="12.75" customHeight="1" x14ac:dyDescent="0.2">
      <c r="A326" s="132" t="s">
        <v>779</v>
      </c>
      <c r="B326" s="22" t="s">
        <v>778</v>
      </c>
      <c r="C326" s="128">
        <v>2.5399999999999996</v>
      </c>
      <c r="D326" s="31">
        <v>59783</v>
      </c>
      <c r="E326" s="24" t="s">
        <v>1603</v>
      </c>
      <c r="F326" s="129">
        <v>2.4037000000000002</v>
      </c>
      <c r="G326" s="32">
        <v>24740.11</v>
      </c>
      <c r="H326" s="21" t="s">
        <v>2030</v>
      </c>
      <c r="I326" s="248" t="s">
        <v>2037</v>
      </c>
      <c r="J326" s="194"/>
      <c r="K326" s="195"/>
      <c r="L326" s="196"/>
    </row>
    <row r="327" spans="1:12" ht="12.75" customHeight="1" x14ac:dyDescent="0.2">
      <c r="A327" s="132" t="s">
        <v>780</v>
      </c>
      <c r="B327" s="22" t="s">
        <v>778</v>
      </c>
      <c r="C327" s="128">
        <v>4.47</v>
      </c>
      <c r="D327" s="31">
        <v>66684</v>
      </c>
      <c r="E327" s="24" t="s">
        <v>1603</v>
      </c>
      <c r="F327" s="129">
        <v>2.7423999999999999</v>
      </c>
      <c r="G327" s="32">
        <v>28226.18</v>
      </c>
      <c r="H327" s="21" t="s">
        <v>2030</v>
      </c>
      <c r="I327" s="248" t="s">
        <v>2037</v>
      </c>
      <c r="J327" s="194"/>
      <c r="K327" s="195"/>
      <c r="L327" s="196"/>
    </row>
    <row r="328" spans="1:12" ht="12.75" customHeight="1" x14ac:dyDescent="0.2">
      <c r="A328" s="132" t="s">
        <v>781</v>
      </c>
      <c r="B328" s="22" t="s">
        <v>778</v>
      </c>
      <c r="C328" s="128">
        <v>13.36</v>
      </c>
      <c r="D328" s="31">
        <v>98000</v>
      </c>
      <c r="E328" s="24" t="s">
        <v>1603</v>
      </c>
      <c r="F328" s="129">
        <v>4.5069999999999997</v>
      </c>
      <c r="G328" s="32">
        <v>46388.34</v>
      </c>
      <c r="H328" s="21" t="s">
        <v>2030</v>
      </c>
      <c r="I328" s="248" t="s">
        <v>2037</v>
      </c>
      <c r="J328" s="194"/>
      <c r="K328" s="195"/>
      <c r="L328" s="196"/>
    </row>
    <row r="329" spans="1:12" ht="12.75" customHeight="1" x14ac:dyDescent="0.2">
      <c r="A329" s="132" t="s">
        <v>782</v>
      </c>
      <c r="B329" s="22" t="s">
        <v>783</v>
      </c>
      <c r="C329" s="128">
        <v>2.5999999999999996</v>
      </c>
      <c r="D329" s="31">
        <v>33000</v>
      </c>
      <c r="E329" s="24" t="s">
        <v>1603</v>
      </c>
      <c r="F329" s="129">
        <v>1.0210999999999999</v>
      </c>
      <c r="G329" s="32">
        <v>10509.68</v>
      </c>
      <c r="H329" s="21" t="s">
        <v>2030</v>
      </c>
      <c r="I329" s="248" t="s">
        <v>2037</v>
      </c>
      <c r="J329" s="194"/>
      <c r="K329" s="195"/>
      <c r="L329" s="196"/>
    </row>
    <row r="330" spans="1:12" ht="12.75" customHeight="1" x14ac:dyDescent="0.2">
      <c r="A330" s="132" t="s">
        <v>784</v>
      </c>
      <c r="B330" s="22" t="s">
        <v>783</v>
      </c>
      <c r="C330" s="128">
        <v>4.05</v>
      </c>
      <c r="D330" s="31">
        <v>33000</v>
      </c>
      <c r="E330" s="24" t="s">
        <v>1603</v>
      </c>
      <c r="F330" s="129">
        <v>1.3636999999999999</v>
      </c>
      <c r="G330" s="32">
        <v>14035.9</v>
      </c>
      <c r="H330" s="21" t="s">
        <v>2030</v>
      </c>
      <c r="I330" s="248" t="s">
        <v>2037</v>
      </c>
      <c r="J330" s="194"/>
      <c r="K330" s="195"/>
      <c r="L330" s="196"/>
    </row>
    <row r="331" spans="1:12" ht="12.75" customHeight="1" x14ac:dyDescent="0.2">
      <c r="A331" s="132" t="s">
        <v>785</v>
      </c>
      <c r="B331" s="22" t="s">
        <v>783</v>
      </c>
      <c r="C331" s="128">
        <v>7.49</v>
      </c>
      <c r="D331" s="31">
        <v>53290</v>
      </c>
      <c r="E331" s="24" t="s">
        <v>1603</v>
      </c>
      <c r="F331" s="129">
        <v>2.1173000000000002</v>
      </c>
      <c r="G331" s="32">
        <v>21792.33</v>
      </c>
      <c r="H331" s="21" t="s">
        <v>2030</v>
      </c>
      <c r="I331" s="248" t="s">
        <v>2037</v>
      </c>
      <c r="J331" s="194"/>
      <c r="K331" s="195"/>
      <c r="L331" s="196"/>
    </row>
    <row r="332" spans="1:12" ht="12.75" customHeight="1" x14ac:dyDescent="0.2">
      <c r="A332" s="132" t="s">
        <v>786</v>
      </c>
      <c r="B332" s="22" t="s">
        <v>783</v>
      </c>
      <c r="C332" s="128">
        <v>15.6</v>
      </c>
      <c r="D332" s="31">
        <v>98000</v>
      </c>
      <c r="E332" s="24" t="s">
        <v>1603</v>
      </c>
      <c r="F332" s="129">
        <v>4.0225</v>
      </c>
      <c r="G332" s="32">
        <v>41401.620000000003</v>
      </c>
      <c r="H332" s="21" t="s">
        <v>2030</v>
      </c>
      <c r="I332" s="248" t="s">
        <v>2037</v>
      </c>
      <c r="J332" s="194"/>
      <c r="K332" s="195"/>
      <c r="L332" s="196"/>
    </row>
    <row r="333" spans="1:12" ht="12.75" customHeight="1" x14ac:dyDescent="0.2">
      <c r="A333" s="132" t="s">
        <v>787</v>
      </c>
      <c r="B333" s="22" t="s">
        <v>788</v>
      </c>
      <c r="C333" s="128">
        <v>4.16</v>
      </c>
      <c r="D333" s="31">
        <v>33000</v>
      </c>
      <c r="E333" s="24" t="s">
        <v>1603</v>
      </c>
      <c r="F333" s="129">
        <v>1.0497000000000001</v>
      </c>
      <c r="G333" s="32">
        <v>10804.05</v>
      </c>
      <c r="H333" s="21" t="s">
        <v>2030</v>
      </c>
      <c r="I333" s="248" t="s">
        <v>2037</v>
      </c>
      <c r="J333" s="194"/>
      <c r="K333" s="195"/>
      <c r="L333" s="196"/>
    </row>
    <row r="334" spans="1:12" ht="12.75" customHeight="1" x14ac:dyDescent="0.2">
      <c r="A334" s="132" t="s">
        <v>789</v>
      </c>
      <c r="B334" s="22" t="s">
        <v>788</v>
      </c>
      <c r="C334" s="128">
        <v>5.93</v>
      </c>
      <c r="D334" s="31">
        <v>35440</v>
      </c>
      <c r="E334" s="24" t="s">
        <v>1603</v>
      </c>
      <c r="F334" s="129">
        <v>1.4142999999999999</v>
      </c>
      <c r="G334" s="32">
        <v>14556.7</v>
      </c>
      <c r="H334" s="21" t="s">
        <v>2030</v>
      </c>
      <c r="I334" s="248" t="s">
        <v>2037</v>
      </c>
      <c r="J334" s="194"/>
      <c r="K334" s="195"/>
      <c r="L334" s="196"/>
    </row>
    <row r="335" spans="1:12" ht="12.75" customHeight="1" x14ac:dyDescent="0.2">
      <c r="A335" s="132" t="s">
        <v>790</v>
      </c>
      <c r="B335" s="22" t="s">
        <v>788</v>
      </c>
      <c r="C335" s="128">
        <v>9.629999999999999</v>
      </c>
      <c r="D335" s="31">
        <v>52365</v>
      </c>
      <c r="E335" s="24" t="s">
        <v>1603</v>
      </c>
      <c r="F335" s="129">
        <v>2.1255000000000002</v>
      </c>
      <c r="G335" s="32">
        <v>21876.73</v>
      </c>
      <c r="H335" s="21" t="s">
        <v>2030</v>
      </c>
      <c r="I335" s="248" t="s">
        <v>2037</v>
      </c>
      <c r="J335" s="194"/>
      <c r="K335" s="195"/>
      <c r="L335" s="196"/>
    </row>
    <row r="336" spans="1:12" ht="12.75" customHeight="1" x14ac:dyDescent="0.2">
      <c r="A336" s="132" t="s">
        <v>791</v>
      </c>
      <c r="B336" s="22" t="s">
        <v>788</v>
      </c>
      <c r="C336" s="128">
        <v>15.89</v>
      </c>
      <c r="D336" s="31">
        <v>98000</v>
      </c>
      <c r="E336" s="24" t="s">
        <v>1603</v>
      </c>
      <c r="F336" s="129">
        <v>3.9763999999999999</v>
      </c>
      <c r="G336" s="32">
        <v>40927.14</v>
      </c>
      <c r="H336" s="21" t="s">
        <v>2030</v>
      </c>
      <c r="I336" s="248" t="s">
        <v>2037</v>
      </c>
      <c r="J336" s="194"/>
      <c r="K336" s="195"/>
      <c r="L336" s="196"/>
    </row>
    <row r="337" spans="1:12" ht="12.75" customHeight="1" x14ac:dyDescent="0.2">
      <c r="A337" s="132" t="s">
        <v>792</v>
      </c>
      <c r="B337" s="22" t="s">
        <v>793</v>
      </c>
      <c r="C337" s="128">
        <v>2.13</v>
      </c>
      <c r="D337" s="31">
        <v>33000</v>
      </c>
      <c r="E337" s="24" t="s">
        <v>1603</v>
      </c>
      <c r="F337" s="129">
        <v>0.69199999999999995</v>
      </c>
      <c r="G337" s="32">
        <v>7122.42</v>
      </c>
      <c r="H337" s="21" t="s">
        <v>2030</v>
      </c>
      <c r="I337" s="248" t="s">
        <v>2037</v>
      </c>
      <c r="J337" s="194"/>
      <c r="K337" s="195"/>
      <c r="L337" s="196"/>
    </row>
    <row r="338" spans="1:12" ht="12.75" customHeight="1" x14ac:dyDescent="0.2">
      <c r="A338" s="132" t="s">
        <v>794</v>
      </c>
      <c r="B338" s="22" t="s">
        <v>793</v>
      </c>
      <c r="C338" s="128">
        <v>3.15</v>
      </c>
      <c r="D338" s="31">
        <v>33000</v>
      </c>
      <c r="E338" s="24" t="s">
        <v>1603</v>
      </c>
      <c r="F338" s="129">
        <v>0.83409999999999995</v>
      </c>
      <c r="G338" s="32">
        <v>8584.98</v>
      </c>
      <c r="H338" s="21" t="s">
        <v>2030</v>
      </c>
      <c r="I338" s="248" t="s">
        <v>2037</v>
      </c>
      <c r="J338" s="194"/>
      <c r="K338" s="195"/>
      <c r="L338" s="196"/>
    </row>
    <row r="339" spans="1:12" ht="12.75" customHeight="1" x14ac:dyDescent="0.2">
      <c r="A339" s="132" t="s">
        <v>795</v>
      </c>
      <c r="B339" s="22" t="s">
        <v>793</v>
      </c>
      <c r="C339" s="128">
        <v>5.1899999999999995</v>
      </c>
      <c r="D339" s="31">
        <v>33000</v>
      </c>
      <c r="E339" s="24" t="s">
        <v>1603</v>
      </c>
      <c r="F339" s="129">
        <v>1.1427</v>
      </c>
      <c r="G339" s="32">
        <v>11761.25</v>
      </c>
      <c r="H339" s="21" t="s">
        <v>2030</v>
      </c>
      <c r="I339" s="248" t="s">
        <v>2037</v>
      </c>
      <c r="J339" s="194"/>
      <c r="K339" s="195"/>
      <c r="L339" s="196"/>
    </row>
    <row r="340" spans="1:12" ht="12.75" customHeight="1" x14ac:dyDescent="0.2">
      <c r="A340" s="132" t="s">
        <v>796</v>
      </c>
      <c r="B340" s="22" t="s">
        <v>793</v>
      </c>
      <c r="C340" s="128">
        <v>7.6499999999999995</v>
      </c>
      <c r="D340" s="31">
        <v>96226</v>
      </c>
      <c r="E340" s="24" t="s">
        <v>1603</v>
      </c>
      <c r="F340" s="129">
        <v>1.8574999999999999</v>
      </c>
      <c r="G340" s="32">
        <v>19118.34</v>
      </c>
      <c r="H340" s="21" t="s">
        <v>2030</v>
      </c>
      <c r="I340" s="248" t="s">
        <v>2037</v>
      </c>
      <c r="J340" s="194"/>
      <c r="K340" s="195"/>
      <c r="L340" s="196"/>
    </row>
    <row r="341" spans="1:12" ht="12.75" customHeight="1" x14ac:dyDescent="0.2">
      <c r="A341" s="132" t="s">
        <v>797</v>
      </c>
      <c r="B341" s="22" t="s">
        <v>798</v>
      </c>
      <c r="C341" s="128">
        <v>2.5</v>
      </c>
      <c r="D341" s="31">
        <v>33000</v>
      </c>
      <c r="E341" s="24" t="s">
        <v>1603</v>
      </c>
      <c r="F341" s="129">
        <v>1.0128999999999999</v>
      </c>
      <c r="G341" s="32">
        <v>10425.280000000001</v>
      </c>
      <c r="H341" s="21" t="s">
        <v>2030</v>
      </c>
      <c r="I341" s="248" t="s">
        <v>2037</v>
      </c>
      <c r="J341" s="194"/>
      <c r="K341" s="195"/>
      <c r="L341" s="196"/>
    </row>
    <row r="342" spans="1:12" ht="12.75" customHeight="1" x14ac:dyDescent="0.2">
      <c r="A342" s="132" t="s">
        <v>799</v>
      </c>
      <c r="B342" s="22" t="s">
        <v>798</v>
      </c>
      <c r="C342" s="128">
        <v>3.57</v>
      </c>
      <c r="D342" s="31">
        <v>33000</v>
      </c>
      <c r="E342" s="24" t="s">
        <v>1603</v>
      </c>
      <c r="F342" s="129">
        <v>1.1961999999999999</v>
      </c>
      <c r="G342" s="32">
        <v>12311.9</v>
      </c>
      <c r="H342" s="21" t="s">
        <v>2030</v>
      </c>
      <c r="I342" s="248" t="s">
        <v>2037</v>
      </c>
      <c r="J342" s="194"/>
      <c r="K342" s="195"/>
      <c r="L342" s="196"/>
    </row>
    <row r="343" spans="1:12" ht="12.75" customHeight="1" x14ac:dyDescent="0.2">
      <c r="A343" s="132" t="s">
        <v>800</v>
      </c>
      <c r="B343" s="22" t="s">
        <v>798</v>
      </c>
      <c r="C343" s="128">
        <v>5.89</v>
      </c>
      <c r="D343" s="31">
        <v>33000</v>
      </c>
      <c r="E343" s="24" t="s">
        <v>1603</v>
      </c>
      <c r="F343" s="129">
        <v>1.5321</v>
      </c>
      <c r="G343" s="32">
        <v>15769.15</v>
      </c>
      <c r="H343" s="21" t="s">
        <v>2030</v>
      </c>
      <c r="I343" s="248" t="s">
        <v>2037</v>
      </c>
      <c r="J343" s="194"/>
      <c r="K343" s="195"/>
      <c r="L343" s="196"/>
    </row>
    <row r="344" spans="1:12" ht="12.75" customHeight="1" x14ac:dyDescent="0.2">
      <c r="A344" s="132" t="s">
        <v>801</v>
      </c>
      <c r="B344" s="22" t="s">
        <v>798</v>
      </c>
      <c r="C344" s="128">
        <v>11.58</v>
      </c>
      <c r="D344" s="31">
        <v>85413</v>
      </c>
      <c r="E344" s="24" t="s">
        <v>1603</v>
      </c>
      <c r="F344" s="129">
        <v>3.0798000000000001</v>
      </c>
      <c r="G344" s="32">
        <v>31698.87</v>
      </c>
      <c r="H344" s="21" t="s">
        <v>2030</v>
      </c>
      <c r="I344" s="248" t="s">
        <v>2037</v>
      </c>
      <c r="J344" s="194"/>
      <c r="K344" s="195"/>
      <c r="L344" s="196"/>
    </row>
    <row r="345" spans="1:12" ht="12.75" customHeight="1" x14ac:dyDescent="0.2">
      <c r="A345" s="132" t="s">
        <v>802</v>
      </c>
      <c r="B345" s="22" t="s">
        <v>803</v>
      </c>
      <c r="C345" s="128">
        <v>1.9</v>
      </c>
      <c r="D345" s="31">
        <v>33000</v>
      </c>
      <c r="E345" s="24" t="s">
        <v>1603</v>
      </c>
      <c r="F345" s="129">
        <v>0.88400000000000001</v>
      </c>
      <c r="G345" s="32">
        <v>9098.58</v>
      </c>
      <c r="H345" s="21" t="s">
        <v>2030</v>
      </c>
      <c r="I345" s="248" t="s">
        <v>2037</v>
      </c>
      <c r="J345" s="194"/>
      <c r="K345" s="195"/>
      <c r="L345" s="196"/>
    </row>
    <row r="346" spans="1:12" ht="12.75" customHeight="1" x14ac:dyDescent="0.2">
      <c r="A346" s="132" t="s">
        <v>804</v>
      </c>
      <c r="B346" s="22" t="s">
        <v>803</v>
      </c>
      <c r="C346" s="128">
        <v>2.57</v>
      </c>
      <c r="D346" s="31">
        <v>33000</v>
      </c>
      <c r="E346" s="24" t="s">
        <v>1603</v>
      </c>
      <c r="F346" s="129">
        <v>1.0294000000000001</v>
      </c>
      <c r="G346" s="32">
        <v>10595.11</v>
      </c>
      <c r="H346" s="21" t="s">
        <v>2030</v>
      </c>
      <c r="I346" s="248" t="s">
        <v>2037</v>
      </c>
      <c r="J346" s="194"/>
      <c r="K346" s="195"/>
      <c r="L346" s="196"/>
    </row>
    <row r="347" spans="1:12" ht="12.75" customHeight="1" x14ac:dyDescent="0.2">
      <c r="A347" s="132" t="s">
        <v>805</v>
      </c>
      <c r="B347" s="22" t="s">
        <v>803</v>
      </c>
      <c r="C347" s="128">
        <v>4.3999999999999995</v>
      </c>
      <c r="D347" s="31">
        <v>33000</v>
      </c>
      <c r="E347" s="24" t="s">
        <v>1603</v>
      </c>
      <c r="F347" s="129">
        <v>1.3642000000000001</v>
      </c>
      <c r="G347" s="32">
        <v>14041.04</v>
      </c>
      <c r="H347" s="21" t="s">
        <v>2030</v>
      </c>
      <c r="I347" s="248" t="s">
        <v>2037</v>
      </c>
      <c r="J347" s="194"/>
      <c r="K347" s="195"/>
      <c r="L347" s="196"/>
    </row>
    <row r="348" spans="1:12" ht="12.75" customHeight="1" x14ac:dyDescent="0.2">
      <c r="A348" s="132" t="s">
        <v>806</v>
      </c>
      <c r="B348" s="22" t="s">
        <v>803</v>
      </c>
      <c r="C348" s="128">
        <v>7.34</v>
      </c>
      <c r="D348" s="31">
        <v>55026</v>
      </c>
      <c r="E348" s="24" t="s">
        <v>1603</v>
      </c>
      <c r="F348" s="129">
        <v>2.1516999999999999</v>
      </c>
      <c r="G348" s="32">
        <v>22146.39</v>
      </c>
      <c r="H348" s="21" t="s">
        <v>2030</v>
      </c>
      <c r="I348" s="248" t="s">
        <v>2037</v>
      </c>
      <c r="J348" s="194"/>
      <c r="K348" s="195"/>
      <c r="L348" s="196"/>
    </row>
    <row r="349" spans="1:12" ht="12.75" customHeight="1" x14ac:dyDescent="0.2">
      <c r="A349" s="132" t="s">
        <v>807</v>
      </c>
      <c r="B349" s="22" t="s">
        <v>808</v>
      </c>
      <c r="C349" s="128">
        <v>5.5</v>
      </c>
      <c r="D349" s="31">
        <v>33000</v>
      </c>
      <c r="E349" s="24" t="s">
        <v>1603</v>
      </c>
      <c r="F349" s="129">
        <v>0.78939999999999999</v>
      </c>
      <c r="G349" s="32">
        <v>8124.91</v>
      </c>
      <c r="H349" s="21" t="s">
        <v>2030</v>
      </c>
      <c r="I349" s="248" t="s">
        <v>2037</v>
      </c>
      <c r="J349" s="194"/>
      <c r="K349" s="195"/>
      <c r="L349" s="196"/>
    </row>
    <row r="350" spans="1:12" ht="12.75" customHeight="1" x14ac:dyDescent="0.2">
      <c r="A350" s="132" t="s">
        <v>809</v>
      </c>
      <c r="B350" s="22" t="s">
        <v>808</v>
      </c>
      <c r="C350" s="128">
        <v>6.95</v>
      </c>
      <c r="D350" s="31">
        <v>33000</v>
      </c>
      <c r="E350" s="24" t="s">
        <v>1603</v>
      </c>
      <c r="F350" s="129">
        <v>1.0373000000000001</v>
      </c>
      <c r="G350" s="32">
        <v>10676.42</v>
      </c>
      <c r="H350" s="21" t="s">
        <v>2030</v>
      </c>
      <c r="I350" s="248" t="s">
        <v>2037</v>
      </c>
      <c r="J350" s="194"/>
      <c r="K350" s="195"/>
      <c r="L350" s="196"/>
    </row>
    <row r="351" spans="1:12" ht="12.75" customHeight="1" x14ac:dyDescent="0.2">
      <c r="A351" s="132" t="s">
        <v>810</v>
      </c>
      <c r="B351" s="22" t="s">
        <v>808</v>
      </c>
      <c r="C351" s="128">
        <v>10.02</v>
      </c>
      <c r="D351" s="31">
        <v>41903</v>
      </c>
      <c r="E351" s="24" t="s">
        <v>1603</v>
      </c>
      <c r="F351" s="129">
        <v>1.5660000000000001</v>
      </c>
      <c r="G351" s="32">
        <v>16118.07</v>
      </c>
      <c r="H351" s="21" t="s">
        <v>2030</v>
      </c>
      <c r="I351" s="248" t="s">
        <v>2037</v>
      </c>
      <c r="J351" s="194"/>
      <c r="K351" s="195"/>
      <c r="L351" s="196"/>
    </row>
    <row r="352" spans="1:12" ht="12.75" customHeight="1" x14ac:dyDescent="0.2">
      <c r="A352" s="132" t="s">
        <v>811</v>
      </c>
      <c r="B352" s="22" t="s">
        <v>808</v>
      </c>
      <c r="C352" s="128">
        <v>14.92</v>
      </c>
      <c r="D352" s="31">
        <v>72244</v>
      </c>
      <c r="E352" s="24" t="s">
        <v>1603</v>
      </c>
      <c r="F352" s="129">
        <v>2.5224000000000002</v>
      </c>
      <c r="G352" s="32">
        <v>25961.83</v>
      </c>
      <c r="H352" s="21" t="s">
        <v>2030</v>
      </c>
      <c r="I352" s="248" t="s">
        <v>2037</v>
      </c>
      <c r="J352" s="194"/>
      <c r="K352" s="195"/>
      <c r="L352" s="196"/>
    </row>
    <row r="353" spans="1:12" ht="12.75" customHeight="1" x14ac:dyDescent="0.2">
      <c r="A353" s="132" t="s">
        <v>812</v>
      </c>
      <c r="B353" s="22" t="s">
        <v>813</v>
      </c>
      <c r="C353" s="128">
        <v>2.9299999999999997</v>
      </c>
      <c r="D353" s="31">
        <v>33000</v>
      </c>
      <c r="E353" s="24" t="s">
        <v>1603</v>
      </c>
      <c r="F353" s="129">
        <v>0.51</v>
      </c>
      <c r="G353" s="32">
        <v>5249.18</v>
      </c>
      <c r="H353" s="21" t="s">
        <v>2030</v>
      </c>
      <c r="I353" s="248" t="s">
        <v>2037</v>
      </c>
      <c r="J353" s="194"/>
      <c r="K353" s="195"/>
      <c r="L353" s="196"/>
    </row>
    <row r="354" spans="1:12" ht="12.75" customHeight="1" x14ac:dyDescent="0.2">
      <c r="A354" s="132" t="s">
        <v>814</v>
      </c>
      <c r="B354" s="22" t="s">
        <v>813</v>
      </c>
      <c r="C354" s="128">
        <v>3.75</v>
      </c>
      <c r="D354" s="31">
        <v>33000</v>
      </c>
      <c r="E354" s="24" t="s">
        <v>1603</v>
      </c>
      <c r="F354" s="129">
        <v>0.65490000000000004</v>
      </c>
      <c r="G354" s="32">
        <v>6740.56</v>
      </c>
      <c r="H354" s="21" t="s">
        <v>2030</v>
      </c>
      <c r="I354" s="248" t="s">
        <v>2037</v>
      </c>
      <c r="J354" s="194"/>
      <c r="K354" s="195"/>
      <c r="L354" s="196"/>
    </row>
    <row r="355" spans="1:12" ht="12.75" customHeight="1" x14ac:dyDescent="0.2">
      <c r="A355" s="132" t="s">
        <v>815</v>
      </c>
      <c r="B355" s="22" t="s">
        <v>813</v>
      </c>
      <c r="C355" s="128">
        <v>5.66</v>
      </c>
      <c r="D355" s="31">
        <v>33000</v>
      </c>
      <c r="E355" s="24" t="s">
        <v>1603</v>
      </c>
      <c r="F355" s="129">
        <v>0.97850000000000004</v>
      </c>
      <c r="G355" s="32">
        <v>10071.219999999999</v>
      </c>
      <c r="H355" s="21" t="s">
        <v>2030</v>
      </c>
      <c r="I355" s="248" t="s">
        <v>2037</v>
      </c>
      <c r="J355" s="194"/>
      <c r="K355" s="195"/>
      <c r="L355" s="196"/>
    </row>
    <row r="356" spans="1:12" ht="12.75" customHeight="1" x14ac:dyDescent="0.2">
      <c r="A356" s="132" t="s">
        <v>378</v>
      </c>
      <c r="B356" s="22" t="s">
        <v>813</v>
      </c>
      <c r="C356" s="128">
        <v>9.56</v>
      </c>
      <c r="D356" s="31">
        <v>46018</v>
      </c>
      <c r="E356" s="24" t="s">
        <v>1603</v>
      </c>
      <c r="F356" s="129">
        <v>1.782</v>
      </c>
      <c r="G356" s="32">
        <v>18341.25</v>
      </c>
      <c r="H356" s="21" t="s">
        <v>2030</v>
      </c>
      <c r="I356" s="248" t="s">
        <v>2037</v>
      </c>
      <c r="J356" s="194"/>
      <c r="K356" s="195"/>
      <c r="L356" s="196"/>
    </row>
    <row r="357" spans="1:12" ht="12.75" customHeight="1" x14ac:dyDescent="0.2">
      <c r="A357" s="132" t="s">
        <v>816</v>
      </c>
      <c r="B357" s="22" t="s">
        <v>817</v>
      </c>
      <c r="C357" s="128">
        <v>2.92</v>
      </c>
      <c r="D357" s="31">
        <v>33000</v>
      </c>
      <c r="E357" s="24" t="s">
        <v>1603</v>
      </c>
      <c r="F357" s="129">
        <v>0.3448</v>
      </c>
      <c r="G357" s="32">
        <v>3548.86</v>
      </c>
      <c r="H357" s="21" t="s">
        <v>2030</v>
      </c>
      <c r="I357" s="248" t="s">
        <v>2037</v>
      </c>
      <c r="J357" s="194"/>
      <c r="K357" s="195"/>
      <c r="L357" s="196"/>
    </row>
    <row r="358" spans="1:12" ht="12.75" customHeight="1" x14ac:dyDescent="0.2">
      <c r="A358" s="132" t="s">
        <v>818</v>
      </c>
      <c r="B358" s="22" t="s">
        <v>817</v>
      </c>
      <c r="C358" s="128">
        <v>2.2799999999999998</v>
      </c>
      <c r="D358" s="31">
        <v>33000</v>
      </c>
      <c r="E358" s="24" t="s">
        <v>1603</v>
      </c>
      <c r="F358" s="129">
        <v>0.49180000000000001</v>
      </c>
      <c r="G358" s="32">
        <v>5061.8599999999997</v>
      </c>
      <c r="H358" s="21" t="s">
        <v>2030</v>
      </c>
      <c r="I358" s="248" t="s">
        <v>2037</v>
      </c>
      <c r="J358" s="194"/>
      <c r="K358" s="195"/>
      <c r="L358" s="196"/>
    </row>
    <row r="359" spans="1:12" ht="12.75" customHeight="1" x14ac:dyDescent="0.2">
      <c r="A359" s="132" t="s">
        <v>819</v>
      </c>
      <c r="B359" s="22" t="s">
        <v>817</v>
      </c>
      <c r="C359" s="128">
        <v>2.5199999999999996</v>
      </c>
      <c r="D359" s="31">
        <v>33000</v>
      </c>
      <c r="E359" s="24" t="s">
        <v>1603</v>
      </c>
      <c r="F359" s="129">
        <v>0.71330000000000005</v>
      </c>
      <c r="G359" s="32">
        <v>7341.65</v>
      </c>
      <c r="H359" s="21" t="s">
        <v>2030</v>
      </c>
      <c r="I359" s="248" t="s">
        <v>2037</v>
      </c>
      <c r="J359" s="194"/>
      <c r="K359" s="195"/>
      <c r="L359" s="196"/>
    </row>
    <row r="360" spans="1:12" ht="12.75" customHeight="1" x14ac:dyDescent="0.2">
      <c r="A360" s="132" t="s">
        <v>820</v>
      </c>
      <c r="B360" s="22" t="s">
        <v>817</v>
      </c>
      <c r="C360" s="128">
        <v>4.63</v>
      </c>
      <c r="D360" s="31">
        <v>41091</v>
      </c>
      <c r="E360" s="24" t="s">
        <v>1603</v>
      </c>
      <c r="F360" s="129">
        <v>1.7164999999999999</v>
      </c>
      <c r="G360" s="32">
        <v>17667.09</v>
      </c>
      <c r="H360" s="21" t="s">
        <v>2030</v>
      </c>
      <c r="I360" s="248" t="s">
        <v>2037</v>
      </c>
      <c r="J360" s="194"/>
      <c r="K360" s="195"/>
      <c r="L360" s="196"/>
    </row>
    <row r="361" spans="1:12" ht="12.75" customHeight="1" x14ac:dyDescent="0.2">
      <c r="A361" s="132" t="s">
        <v>821</v>
      </c>
      <c r="B361" s="22" t="s">
        <v>822</v>
      </c>
      <c r="C361" s="128">
        <v>3.25</v>
      </c>
      <c r="D361" s="31">
        <v>33000</v>
      </c>
      <c r="E361" s="24" t="s">
        <v>1603</v>
      </c>
      <c r="F361" s="129">
        <v>0.45379999999999998</v>
      </c>
      <c r="G361" s="32">
        <v>4670.74</v>
      </c>
      <c r="H361" s="21" t="s">
        <v>2030</v>
      </c>
      <c r="I361" s="248" t="s">
        <v>2037</v>
      </c>
      <c r="J361" s="194"/>
      <c r="K361" s="195"/>
      <c r="L361" s="196"/>
    </row>
    <row r="362" spans="1:12" ht="12.75" customHeight="1" x14ac:dyDescent="0.2">
      <c r="A362" s="132" t="s">
        <v>823</v>
      </c>
      <c r="B362" s="22" t="s">
        <v>822</v>
      </c>
      <c r="C362" s="128">
        <v>4.0599999999999996</v>
      </c>
      <c r="D362" s="31">
        <v>33000</v>
      </c>
      <c r="E362" s="24" t="s">
        <v>1603</v>
      </c>
      <c r="F362" s="129">
        <v>0.61860000000000004</v>
      </c>
      <c r="G362" s="32">
        <v>6366.95</v>
      </c>
      <c r="H362" s="21" t="s">
        <v>2030</v>
      </c>
      <c r="I362" s="248" t="s">
        <v>2037</v>
      </c>
      <c r="J362" s="194"/>
      <c r="K362" s="195"/>
      <c r="L362" s="196"/>
    </row>
    <row r="363" spans="1:12" ht="12.75" customHeight="1" x14ac:dyDescent="0.2">
      <c r="A363" s="132" t="s">
        <v>824</v>
      </c>
      <c r="B363" s="22" t="s">
        <v>822</v>
      </c>
      <c r="C363" s="128">
        <v>5.55</v>
      </c>
      <c r="D363" s="31">
        <v>33000</v>
      </c>
      <c r="E363" s="24" t="s">
        <v>1603</v>
      </c>
      <c r="F363" s="129">
        <v>0.93489999999999995</v>
      </c>
      <c r="G363" s="32">
        <v>9622.4699999999993</v>
      </c>
      <c r="H363" s="21" t="s">
        <v>2030</v>
      </c>
      <c r="I363" s="248" t="s">
        <v>2037</v>
      </c>
      <c r="J363" s="194"/>
      <c r="K363" s="195"/>
      <c r="L363" s="196"/>
    </row>
    <row r="364" spans="1:12" ht="12.75" customHeight="1" x14ac:dyDescent="0.2">
      <c r="A364" s="132" t="s">
        <v>825</v>
      </c>
      <c r="B364" s="22" t="s">
        <v>822</v>
      </c>
      <c r="C364" s="128">
        <v>9.94</v>
      </c>
      <c r="D364" s="31">
        <v>54973</v>
      </c>
      <c r="E364" s="24" t="s">
        <v>1603</v>
      </c>
      <c r="F364" s="129">
        <v>1.8138000000000001</v>
      </c>
      <c r="G364" s="32">
        <v>18668.55</v>
      </c>
      <c r="H364" s="21" t="s">
        <v>2030</v>
      </c>
      <c r="I364" s="248" t="s">
        <v>2037</v>
      </c>
      <c r="J364" s="194"/>
      <c r="K364" s="195"/>
      <c r="L364" s="196"/>
    </row>
    <row r="365" spans="1:12" ht="12.75" customHeight="1" x14ac:dyDescent="0.2">
      <c r="A365" s="132" t="s">
        <v>826</v>
      </c>
      <c r="B365" s="22" t="s">
        <v>827</v>
      </c>
      <c r="C365" s="128">
        <v>1.65</v>
      </c>
      <c r="D365" s="31">
        <v>33000</v>
      </c>
      <c r="E365" s="24" t="s">
        <v>1603</v>
      </c>
      <c r="F365" s="129">
        <v>0.42220000000000002</v>
      </c>
      <c r="G365" s="32">
        <v>4345.5</v>
      </c>
      <c r="H365" s="21" t="s">
        <v>2030</v>
      </c>
      <c r="I365" s="248" t="s">
        <v>2037</v>
      </c>
      <c r="J365" s="194"/>
      <c r="K365" s="195"/>
      <c r="L365" s="196"/>
    </row>
    <row r="366" spans="1:12" ht="12.75" customHeight="1" x14ac:dyDescent="0.2">
      <c r="A366" s="132" t="s">
        <v>828</v>
      </c>
      <c r="B366" s="22" t="s">
        <v>827</v>
      </c>
      <c r="C366" s="128">
        <v>2.15</v>
      </c>
      <c r="D366" s="31">
        <v>33000</v>
      </c>
      <c r="E366" s="24" t="s">
        <v>1603</v>
      </c>
      <c r="F366" s="129">
        <v>0.51</v>
      </c>
      <c r="G366" s="32">
        <v>5249.18</v>
      </c>
      <c r="H366" s="21" t="s">
        <v>2030</v>
      </c>
      <c r="I366" s="248" t="s">
        <v>2037</v>
      </c>
      <c r="J366" s="194"/>
      <c r="K366" s="195"/>
      <c r="L366" s="196"/>
    </row>
    <row r="367" spans="1:12" ht="12.75" customHeight="1" x14ac:dyDescent="0.2">
      <c r="A367" s="132" t="s">
        <v>829</v>
      </c>
      <c r="B367" s="22" t="s">
        <v>827</v>
      </c>
      <c r="C367" s="128">
        <v>3.44</v>
      </c>
      <c r="D367" s="31">
        <v>33000</v>
      </c>
      <c r="E367" s="24" t="s">
        <v>1603</v>
      </c>
      <c r="F367" s="129">
        <v>0.69989999999999997</v>
      </c>
      <c r="G367" s="32">
        <v>7203.73</v>
      </c>
      <c r="H367" s="21" t="s">
        <v>2030</v>
      </c>
      <c r="I367" s="248" t="s">
        <v>2037</v>
      </c>
      <c r="J367" s="194"/>
      <c r="K367" s="195"/>
      <c r="L367" s="196"/>
    </row>
    <row r="368" spans="1:12" ht="12.75" customHeight="1" x14ac:dyDescent="0.2">
      <c r="A368" s="132" t="s">
        <v>830</v>
      </c>
      <c r="B368" s="22" t="s">
        <v>827</v>
      </c>
      <c r="C368" s="128">
        <v>7.96</v>
      </c>
      <c r="D368" s="31">
        <v>41164</v>
      </c>
      <c r="E368" s="24" t="s">
        <v>1603</v>
      </c>
      <c r="F368" s="129">
        <v>1.3776999999999999</v>
      </c>
      <c r="G368" s="32">
        <v>14179.99</v>
      </c>
      <c r="H368" s="21" t="s">
        <v>2030</v>
      </c>
      <c r="I368" s="248" t="s">
        <v>2037</v>
      </c>
      <c r="J368" s="194"/>
      <c r="K368" s="195"/>
      <c r="L368" s="196"/>
    </row>
    <row r="369" spans="1:12" ht="12.75" customHeight="1" x14ac:dyDescent="0.2">
      <c r="A369" s="132" t="s">
        <v>831</v>
      </c>
      <c r="B369" s="22" t="s">
        <v>832</v>
      </c>
      <c r="C369" s="128">
        <v>1.99</v>
      </c>
      <c r="D369" s="31">
        <v>33000</v>
      </c>
      <c r="E369" s="24" t="s">
        <v>1603</v>
      </c>
      <c r="F369" s="129">
        <v>0.44309999999999999</v>
      </c>
      <c r="G369" s="32">
        <v>4560.6099999999997</v>
      </c>
      <c r="H369" s="21" t="s">
        <v>2030</v>
      </c>
      <c r="I369" s="248" t="s">
        <v>2037</v>
      </c>
      <c r="J369" s="194"/>
      <c r="K369" s="195"/>
      <c r="L369" s="196"/>
    </row>
    <row r="370" spans="1:12" ht="12.75" customHeight="1" x14ac:dyDescent="0.2">
      <c r="A370" s="132" t="s">
        <v>833</v>
      </c>
      <c r="B370" s="22" t="s">
        <v>832</v>
      </c>
      <c r="C370" s="128">
        <v>2.61</v>
      </c>
      <c r="D370" s="31">
        <v>33000</v>
      </c>
      <c r="E370" s="24" t="s">
        <v>1603</v>
      </c>
      <c r="F370" s="129">
        <v>0.54379999999999995</v>
      </c>
      <c r="G370" s="32">
        <v>5597.07</v>
      </c>
      <c r="H370" s="21" t="s">
        <v>2030</v>
      </c>
      <c r="I370" s="248" t="s">
        <v>2037</v>
      </c>
      <c r="J370" s="194"/>
      <c r="K370" s="195"/>
      <c r="L370" s="196"/>
    </row>
    <row r="371" spans="1:12" ht="12.75" customHeight="1" x14ac:dyDescent="0.2">
      <c r="A371" s="132" t="s">
        <v>834</v>
      </c>
      <c r="B371" s="22" t="s">
        <v>832</v>
      </c>
      <c r="C371" s="128">
        <v>4.08</v>
      </c>
      <c r="D371" s="31">
        <v>33000</v>
      </c>
      <c r="E371" s="24" t="s">
        <v>1603</v>
      </c>
      <c r="F371" s="129">
        <v>0.77090000000000003</v>
      </c>
      <c r="G371" s="32">
        <v>7934.5</v>
      </c>
      <c r="H371" s="21" t="s">
        <v>2030</v>
      </c>
      <c r="I371" s="248" t="s">
        <v>2037</v>
      </c>
      <c r="J371" s="194"/>
      <c r="K371" s="195"/>
      <c r="L371" s="196"/>
    </row>
    <row r="372" spans="1:12" ht="12.75" customHeight="1" x14ac:dyDescent="0.2">
      <c r="A372" s="132" t="s">
        <v>835</v>
      </c>
      <c r="B372" s="22" t="s">
        <v>832</v>
      </c>
      <c r="C372" s="128">
        <v>7.75</v>
      </c>
      <c r="D372" s="31">
        <v>41996</v>
      </c>
      <c r="E372" s="24" t="s">
        <v>1603</v>
      </c>
      <c r="F372" s="129">
        <v>1.6234</v>
      </c>
      <c r="G372" s="32">
        <v>16708.86</v>
      </c>
      <c r="H372" s="21" t="s">
        <v>2030</v>
      </c>
      <c r="I372" s="248" t="s">
        <v>2037</v>
      </c>
      <c r="J372" s="194"/>
      <c r="K372" s="195"/>
      <c r="L372" s="196"/>
    </row>
    <row r="373" spans="1:12" ht="12.75" customHeight="1" x14ac:dyDescent="0.2">
      <c r="A373" s="132" t="s">
        <v>836</v>
      </c>
      <c r="B373" s="22" t="s">
        <v>837</v>
      </c>
      <c r="C373" s="128">
        <v>2.38</v>
      </c>
      <c r="D373" s="31">
        <v>33000</v>
      </c>
      <c r="E373" s="24" t="s">
        <v>1603</v>
      </c>
      <c r="F373" s="129">
        <v>0.4556</v>
      </c>
      <c r="G373" s="32">
        <v>4689.2700000000004</v>
      </c>
      <c r="H373" s="21" t="s">
        <v>2030</v>
      </c>
      <c r="I373" s="248" t="s">
        <v>2037</v>
      </c>
      <c r="J373" s="194"/>
      <c r="K373" s="195"/>
      <c r="L373" s="196"/>
    </row>
    <row r="374" spans="1:12" ht="12.75" customHeight="1" x14ac:dyDescent="0.2">
      <c r="A374" s="132" t="s">
        <v>838</v>
      </c>
      <c r="B374" s="22" t="s">
        <v>837</v>
      </c>
      <c r="C374" s="128">
        <v>3.1599999999999997</v>
      </c>
      <c r="D374" s="31">
        <v>33000</v>
      </c>
      <c r="E374" s="24" t="s">
        <v>1603</v>
      </c>
      <c r="F374" s="129">
        <v>0.56920000000000004</v>
      </c>
      <c r="G374" s="32">
        <v>5858.5</v>
      </c>
      <c r="H374" s="21" t="s">
        <v>2030</v>
      </c>
      <c r="I374" s="248" t="s">
        <v>2037</v>
      </c>
      <c r="J374" s="194"/>
      <c r="K374" s="195"/>
      <c r="L374" s="196"/>
    </row>
    <row r="375" spans="1:12" ht="12.75" customHeight="1" x14ac:dyDescent="0.2">
      <c r="A375" s="132" t="s">
        <v>839</v>
      </c>
      <c r="B375" s="22" t="s">
        <v>837</v>
      </c>
      <c r="C375" s="128">
        <v>5.18</v>
      </c>
      <c r="D375" s="31">
        <v>33000</v>
      </c>
      <c r="E375" s="24" t="s">
        <v>1603</v>
      </c>
      <c r="F375" s="129">
        <v>0.84450000000000003</v>
      </c>
      <c r="G375" s="32">
        <v>8692.02</v>
      </c>
      <c r="H375" s="21" t="s">
        <v>2030</v>
      </c>
      <c r="I375" s="248" t="s">
        <v>2037</v>
      </c>
      <c r="J375" s="194"/>
      <c r="K375" s="195"/>
      <c r="L375" s="196"/>
    </row>
    <row r="376" spans="1:12" ht="12.75" customHeight="1" x14ac:dyDescent="0.2">
      <c r="A376" s="132" t="s">
        <v>840</v>
      </c>
      <c r="B376" s="22" t="s">
        <v>837</v>
      </c>
      <c r="C376" s="128">
        <v>10.049999999999999</v>
      </c>
      <c r="D376" s="31">
        <v>55187</v>
      </c>
      <c r="E376" s="24" t="s">
        <v>1603</v>
      </c>
      <c r="F376" s="129">
        <v>1.6354</v>
      </c>
      <c r="G376" s="32">
        <v>16832.37</v>
      </c>
      <c r="H376" s="21" t="s">
        <v>2030</v>
      </c>
      <c r="I376" s="248" t="s">
        <v>2037</v>
      </c>
      <c r="J376" s="194"/>
      <c r="K376" s="195"/>
      <c r="L376" s="196"/>
    </row>
    <row r="377" spans="1:12" ht="12.75" customHeight="1" x14ac:dyDescent="0.2">
      <c r="A377" s="132" t="s">
        <v>841</v>
      </c>
      <c r="B377" s="22" t="s">
        <v>842</v>
      </c>
      <c r="C377" s="128">
        <v>1.99</v>
      </c>
      <c r="D377" s="31">
        <v>33000</v>
      </c>
      <c r="E377" s="24" t="s">
        <v>1603</v>
      </c>
      <c r="F377" s="129">
        <v>0.42730000000000001</v>
      </c>
      <c r="G377" s="32">
        <v>4397.99</v>
      </c>
      <c r="H377" s="21" t="s">
        <v>2030</v>
      </c>
      <c r="I377" s="248" t="s">
        <v>2037</v>
      </c>
      <c r="J377" s="194"/>
      <c r="K377" s="195"/>
      <c r="L377" s="196"/>
    </row>
    <row r="378" spans="1:12" ht="12.75" customHeight="1" x14ac:dyDescent="0.2">
      <c r="A378" s="132" t="s">
        <v>843</v>
      </c>
      <c r="B378" s="22" t="s">
        <v>842</v>
      </c>
      <c r="C378" s="128">
        <v>2.9</v>
      </c>
      <c r="D378" s="31">
        <v>33000</v>
      </c>
      <c r="E378" s="24" t="s">
        <v>1603</v>
      </c>
      <c r="F378" s="129">
        <v>0.56240000000000001</v>
      </c>
      <c r="G378" s="32">
        <v>5788.51</v>
      </c>
      <c r="H378" s="21" t="s">
        <v>2030</v>
      </c>
      <c r="I378" s="248" t="s">
        <v>2037</v>
      </c>
      <c r="J378" s="194"/>
      <c r="K378" s="195"/>
      <c r="L378" s="196"/>
    </row>
    <row r="379" spans="1:12" ht="12.75" customHeight="1" x14ac:dyDescent="0.2">
      <c r="A379" s="132" t="s">
        <v>844</v>
      </c>
      <c r="B379" s="22" t="s">
        <v>842</v>
      </c>
      <c r="C379" s="128">
        <v>4.67</v>
      </c>
      <c r="D379" s="31">
        <v>33000</v>
      </c>
      <c r="E379" s="24" t="s">
        <v>1603</v>
      </c>
      <c r="F379" s="129">
        <v>0.8589</v>
      </c>
      <c r="G379" s="32">
        <v>8840.24</v>
      </c>
      <c r="H379" s="21" t="s">
        <v>2030</v>
      </c>
      <c r="I379" s="248" t="s">
        <v>2037</v>
      </c>
      <c r="J379" s="194"/>
      <c r="K379" s="195"/>
      <c r="L379" s="196"/>
    </row>
    <row r="380" spans="1:12" ht="12.75" customHeight="1" x14ac:dyDescent="0.2">
      <c r="A380" s="132" t="s">
        <v>845</v>
      </c>
      <c r="B380" s="22" t="s">
        <v>842</v>
      </c>
      <c r="C380" s="128">
        <v>8.64</v>
      </c>
      <c r="D380" s="31">
        <v>60979</v>
      </c>
      <c r="E380" s="24" t="s">
        <v>1603</v>
      </c>
      <c r="F380" s="129">
        <v>1.7456</v>
      </c>
      <c r="G380" s="32">
        <v>17966.61</v>
      </c>
      <c r="H380" s="21" t="s">
        <v>2030</v>
      </c>
      <c r="I380" s="248" t="s">
        <v>2037</v>
      </c>
      <c r="J380" s="194"/>
      <c r="K380" s="195"/>
      <c r="L380" s="196"/>
    </row>
    <row r="381" spans="1:12" ht="12.75" customHeight="1" x14ac:dyDescent="0.2">
      <c r="A381" s="132" t="s">
        <v>846</v>
      </c>
      <c r="B381" s="22" t="s">
        <v>847</v>
      </c>
      <c r="C381" s="128">
        <v>1.48</v>
      </c>
      <c r="D381" s="31">
        <v>33000</v>
      </c>
      <c r="E381" s="24" t="s">
        <v>1603</v>
      </c>
      <c r="F381" s="129">
        <v>0.41789999999999999</v>
      </c>
      <c r="G381" s="32">
        <v>4301.24</v>
      </c>
      <c r="H381" s="21" t="s">
        <v>2030</v>
      </c>
      <c r="I381" s="248" t="s">
        <v>2037</v>
      </c>
      <c r="J381" s="194"/>
      <c r="K381" s="195"/>
      <c r="L381" s="196"/>
    </row>
    <row r="382" spans="1:12" ht="12.75" customHeight="1" x14ac:dyDescent="0.2">
      <c r="A382" s="132" t="s">
        <v>848</v>
      </c>
      <c r="B382" s="22" t="s">
        <v>847</v>
      </c>
      <c r="C382" s="128">
        <v>1.96</v>
      </c>
      <c r="D382" s="31">
        <v>33000</v>
      </c>
      <c r="E382" s="24" t="s">
        <v>1603</v>
      </c>
      <c r="F382" s="129">
        <v>0.51290000000000002</v>
      </c>
      <c r="G382" s="32">
        <v>5279.03</v>
      </c>
      <c r="H382" s="21" t="s">
        <v>2030</v>
      </c>
      <c r="I382" s="248" t="s">
        <v>2037</v>
      </c>
      <c r="J382" s="194"/>
      <c r="K382" s="195"/>
      <c r="L382" s="196"/>
    </row>
    <row r="383" spans="1:12" ht="12.75" customHeight="1" x14ac:dyDescent="0.2">
      <c r="A383" s="132" t="s">
        <v>849</v>
      </c>
      <c r="B383" s="22" t="s">
        <v>847</v>
      </c>
      <c r="C383" s="128">
        <v>3.0599999999999996</v>
      </c>
      <c r="D383" s="31">
        <v>33000</v>
      </c>
      <c r="E383" s="24" t="s">
        <v>1603</v>
      </c>
      <c r="F383" s="129">
        <v>0.68459999999999999</v>
      </c>
      <c r="G383" s="32">
        <v>7046.25</v>
      </c>
      <c r="H383" s="21" t="s">
        <v>2030</v>
      </c>
      <c r="I383" s="248" t="s">
        <v>2037</v>
      </c>
      <c r="J383" s="194"/>
      <c r="K383" s="195"/>
      <c r="L383" s="196"/>
    </row>
    <row r="384" spans="1:12" ht="12.75" customHeight="1" x14ac:dyDescent="0.2">
      <c r="A384" s="132" t="s">
        <v>850</v>
      </c>
      <c r="B384" s="22" t="s">
        <v>847</v>
      </c>
      <c r="C384" s="128">
        <v>7.26</v>
      </c>
      <c r="D384" s="31">
        <v>37910</v>
      </c>
      <c r="E384" s="24" t="s">
        <v>1603</v>
      </c>
      <c r="F384" s="129">
        <v>1.3333999999999999</v>
      </c>
      <c r="G384" s="32">
        <v>13724.03</v>
      </c>
      <c r="H384" s="21" t="s">
        <v>2030</v>
      </c>
      <c r="I384" s="248" t="s">
        <v>2037</v>
      </c>
      <c r="J384" s="194"/>
      <c r="K384" s="195"/>
      <c r="L384" s="196"/>
    </row>
    <row r="385" spans="1:12" ht="12.75" customHeight="1" x14ac:dyDescent="0.2">
      <c r="A385" s="132" t="s">
        <v>851</v>
      </c>
      <c r="B385" s="22" t="s">
        <v>852</v>
      </c>
      <c r="C385" s="128">
        <v>2.0199999999999996</v>
      </c>
      <c r="D385" s="31">
        <v>33000</v>
      </c>
      <c r="E385" s="24" t="s">
        <v>1603</v>
      </c>
      <c r="F385" s="129">
        <v>0.48770000000000002</v>
      </c>
      <c r="G385" s="32">
        <v>5019.66</v>
      </c>
      <c r="H385" s="21" t="s">
        <v>2030</v>
      </c>
      <c r="I385" s="248" t="s">
        <v>2037</v>
      </c>
      <c r="J385" s="194"/>
      <c r="K385" s="195"/>
      <c r="L385" s="196"/>
    </row>
    <row r="386" spans="1:12" ht="12.75" customHeight="1" x14ac:dyDescent="0.2">
      <c r="A386" s="132" t="s">
        <v>853</v>
      </c>
      <c r="B386" s="22" t="s">
        <v>852</v>
      </c>
      <c r="C386" s="128">
        <v>2.6399999999999997</v>
      </c>
      <c r="D386" s="31">
        <v>33000</v>
      </c>
      <c r="E386" s="24" t="s">
        <v>1603</v>
      </c>
      <c r="F386" s="129">
        <v>0.58560000000000001</v>
      </c>
      <c r="G386" s="32">
        <v>6027.29</v>
      </c>
      <c r="H386" s="21" t="s">
        <v>2030</v>
      </c>
      <c r="I386" s="248" t="s">
        <v>2037</v>
      </c>
      <c r="J386" s="194"/>
      <c r="K386" s="195"/>
      <c r="L386" s="196"/>
    </row>
    <row r="387" spans="1:12" ht="12.75" customHeight="1" x14ac:dyDescent="0.2">
      <c r="A387" s="132" t="s">
        <v>854</v>
      </c>
      <c r="B387" s="22" t="s">
        <v>852</v>
      </c>
      <c r="C387" s="128">
        <v>3.8899999999999997</v>
      </c>
      <c r="D387" s="31">
        <v>33000</v>
      </c>
      <c r="E387" s="24" t="s">
        <v>1603</v>
      </c>
      <c r="F387" s="129">
        <v>0.75860000000000005</v>
      </c>
      <c r="G387" s="32">
        <v>7807.9</v>
      </c>
      <c r="H387" s="21" t="s">
        <v>2030</v>
      </c>
      <c r="I387" s="248" t="s">
        <v>2037</v>
      </c>
      <c r="J387" s="194"/>
      <c r="K387" s="195"/>
      <c r="L387" s="196"/>
    </row>
    <row r="388" spans="1:12" ht="12.75" customHeight="1" x14ac:dyDescent="0.2">
      <c r="A388" s="132" t="s">
        <v>855</v>
      </c>
      <c r="B388" s="22" t="s">
        <v>852</v>
      </c>
      <c r="C388" s="128">
        <v>8.58</v>
      </c>
      <c r="D388" s="31">
        <v>39588</v>
      </c>
      <c r="E388" s="24" t="s">
        <v>1603</v>
      </c>
      <c r="F388" s="129">
        <v>1.5564</v>
      </c>
      <c r="G388" s="32">
        <v>16019.26</v>
      </c>
      <c r="H388" s="21" t="s">
        <v>2030</v>
      </c>
      <c r="I388" s="248" t="s">
        <v>2037</v>
      </c>
      <c r="J388" s="194"/>
      <c r="K388" s="195"/>
      <c r="L388" s="196"/>
    </row>
    <row r="389" spans="1:12" ht="12.75" customHeight="1" x14ac:dyDescent="0.2">
      <c r="A389" s="132" t="s">
        <v>856</v>
      </c>
      <c r="B389" s="22" t="s">
        <v>857</v>
      </c>
      <c r="C389" s="128">
        <v>2.38</v>
      </c>
      <c r="D389" s="31">
        <v>33000</v>
      </c>
      <c r="E389" s="24" t="s">
        <v>1603</v>
      </c>
      <c r="F389" s="129">
        <v>0.43490000000000001</v>
      </c>
      <c r="G389" s="32">
        <v>4476.21</v>
      </c>
      <c r="H389" s="21" t="s">
        <v>2030</v>
      </c>
      <c r="I389" s="248" t="s">
        <v>2037</v>
      </c>
      <c r="J389" s="194"/>
      <c r="K389" s="195"/>
      <c r="L389" s="196"/>
    </row>
    <row r="390" spans="1:12" ht="12.75" customHeight="1" x14ac:dyDescent="0.2">
      <c r="A390" s="132" t="s">
        <v>858</v>
      </c>
      <c r="B390" s="22" t="s">
        <v>857</v>
      </c>
      <c r="C390" s="128">
        <v>3.0799999999999996</v>
      </c>
      <c r="D390" s="31">
        <v>33000</v>
      </c>
      <c r="E390" s="24" t="s">
        <v>1603</v>
      </c>
      <c r="F390" s="129">
        <v>0.57150000000000001</v>
      </c>
      <c r="G390" s="32">
        <v>5882.17</v>
      </c>
      <c r="H390" s="21" t="s">
        <v>2030</v>
      </c>
      <c r="I390" s="248" t="s">
        <v>2037</v>
      </c>
      <c r="J390" s="194"/>
      <c r="K390" s="195"/>
      <c r="L390" s="196"/>
    </row>
    <row r="391" spans="1:12" ht="12.75" customHeight="1" x14ac:dyDescent="0.2">
      <c r="A391" s="132" t="s">
        <v>859</v>
      </c>
      <c r="B391" s="22" t="s">
        <v>857</v>
      </c>
      <c r="C391" s="128">
        <v>4.97</v>
      </c>
      <c r="D391" s="31">
        <v>33000</v>
      </c>
      <c r="E391" s="24" t="s">
        <v>1603</v>
      </c>
      <c r="F391" s="129">
        <v>0.83420000000000005</v>
      </c>
      <c r="G391" s="32">
        <v>8586.01</v>
      </c>
      <c r="H391" s="21" t="s">
        <v>2030</v>
      </c>
      <c r="I391" s="248" t="s">
        <v>2037</v>
      </c>
      <c r="J391" s="194"/>
      <c r="K391" s="195"/>
      <c r="L391" s="196"/>
    </row>
    <row r="392" spans="1:12" ht="12.75" customHeight="1" x14ac:dyDescent="0.2">
      <c r="A392" s="132" t="s">
        <v>860</v>
      </c>
      <c r="B392" s="22" t="s">
        <v>857</v>
      </c>
      <c r="C392" s="128">
        <v>9.27</v>
      </c>
      <c r="D392" s="31">
        <v>58727</v>
      </c>
      <c r="E392" s="24" t="s">
        <v>1603</v>
      </c>
      <c r="F392" s="129">
        <v>1.8259000000000001</v>
      </c>
      <c r="G392" s="32">
        <v>18793.09</v>
      </c>
      <c r="H392" s="21" t="s">
        <v>2030</v>
      </c>
      <c r="I392" s="248" t="s">
        <v>2037</v>
      </c>
      <c r="J392" s="194"/>
      <c r="K392" s="195"/>
      <c r="L392" s="196"/>
    </row>
    <row r="393" spans="1:12" ht="12.75" customHeight="1" x14ac:dyDescent="0.2">
      <c r="A393" s="132" t="s">
        <v>861</v>
      </c>
      <c r="B393" s="22" t="s">
        <v>862</v>
      </c>
      <c r="C393" s="128">
        <v>2.2699999999999996</v>
      </c>
      <c r="D393" s="31">
        <v>33000</v>
      </c>
      <c r="E393" s="24" t="s">
        <v>1603</v>
      </c>
      <c r="F393" s="129">
        <v>0.4451</v>
      </c>
      <c r="G393" s="32">
        <v>4581.2</v>
      </c>
      <c r="H393" s="21" t="s">
        <v>2030</v>
      </c>
      <c r="I393" s="248" t="s">
        <v>2037</v>
      </c>
      <c r="J393" s="194"/>
      <c r="K393" s="195"/>
      <c r="L393" s="196"/>
    </row>
    <row r="394" spans="1:12" ht="12.75" customHeight="1" x14ac:dyDescent="0.2">
      <c r="A394" s="132" t="s">
        <v>863</v>
      </c>
      <c r="B394" s="22" t="s">
        <v>862</v>
      </c>
      <c r="C394" s="128">
        <v>3.4499999999999997</v>
      </c>
      <c r="D394" s="31">
        <v>33000</v>
      </c>
      <c r="E394" s="24" t="s">
        <v>1603</v>
      </c>
      <c r="F394" s="129">
        <v>0.57530000000000003</v>
      </c>
      <c r="G394" s="32">
        <v>5921.28</v>
      </c>
      <c r="H394" s="21" t="s">
        <v>2030</v>
      </c>
      <c r="I394" s="248" t="s">
        <v>2037</v>
      </c>
      <c r="J394" s="194"/>
      <c r="K394" s="195"/>
      <c r="L394" s="196"/>
    </row>
    <row r="395" spans="1:12" ht="12.75" customHeight="1" x14ac:dyDescent="0.2">
      <c r="A395" s="132" t="s">
        <v>864</v>
      </c>
      <c r="B395" s="22" t="s">
        <v>862</v>
      </c>
      <c r="C395" s="128">
        <v>5.7299999999999995</v>
      </c>
      <c r="D395" s="31">
        <v>33000</v>
      </c>
      <c r="E395" s="24" t="s">
        <v>1603</v>
      </c>
      <c r="F395" s="129">
        <v>0.94350000000000001</v>
      </c>
      <c r="G395" s="32">
        <v>9710.98</v>
      </c>
      <c r="H395" s="21" t="s">
        <v>2030</v>
      </c>
      <c r="I395" s="248" t="s">
        <v>2037</v>
      </c>
      <c r="J395" s="194"/>
      <c r="K395" s="195"/>
      <c r="L395" s="196"/>
    </row>
    <row r="396" spans="1:12" ht="12.75" customHeight="1" x14ac:dyDescent="0.2">
      <c r="A396" s="132" t="s">
        <v>865</v>
      </c>
      <c r="B396" s="22" t="s">
        <v>862</v>
      </c>
      <c r="C396" s="128">
        <v>11.16</v>
      </c>
      <c r="D396" s="31">
        <v>35046</v>
      </c>
      <c r="E396" s="24" t="s">
        <v>1603</v>
      </c>
      <c r="F396" s="129">
        <v>2.0324</v>
      </c>
      <c r="G396" s="32">
        <v>20918.5</v>
      </c>
      <c r="H396" s="21" t="s">
        <v>2030</v>
      </c>
      <c r="I396" s="248" t="s">
        <v>2037</v>
      </c>
      <c r="J396" s="194"/>
      <c r="K396" s="195"/>
      <c r="L396" s="196"/>
    </row>
    <row r="397" spans="1:12" ht="12.75" customHeight="1" x14ac:dyDescent="0.2">
      <c r="A397" s="132" t="s">
        <v>866</v>
      </c>
      <c r="B397" s="22" t="s">
        <v>867</v>
      </c>
      <c r="C397" s="128">
        <v>2.4</v>
      </c>
      <c r="D397" s="31">
        <v>33000</v>
      </c>
      <c r="E397" s="24" t="s">
        <v>1603</v>
      </c>
      <c r="F397" s="129">
        <v>0.49709999999999999</v>
      </c>
      <c r="G397" s="32">
        <v>5116.41</v>
      </c>
      <c r="H397" s="21" t="s">
        <v>2030</v>
      </c>
      <c r="I397" s="248" t="s">
        <v>2037</v>
      </c>
      <c r="J397" s="194"/>
      <c r="K397" s="195"/>
      <c r="L397" s="196"/>
    </row>
    <row r="398" spans="1:12" ht="12.75" customHeight="1" x14ac:dyDescent="0.2">
      <c r="A398" s="132" t="s">
        <v>868</v>
      </c>
      <c r="B398" s="22" t="s">
        <v>867</v>
      </c>
      <c r="C398" s="128">
        <v>3.28</v>
      </c>
      <c r="D398" s="31">
        <v>33000</v>
      </c>
      <c r="E398" s="24" t="s">
        <v>1603</v>
      </c>
      <c r="F398" s="129">
        <v>0.64539999999999997</v>
      </c>
      <c r="G398" s="32">
        <v>6642.79</v>
      </c>
      <c r="H398" s="21" t="s">
        <v>2030</v>
      </c>
      <c r="I398" s="248" t="s">
        <v>2037</v>
      </c>
      <c r="J398" s="194"/>
      <c r="K398" s="195"/>
      <c r="L398" s="196"/>
    </row>
    <row r="399" spans="1:12" ht="12.75" customHeight="1" x14ac:dyDescent="0.2">
      <c r="A399" s="132" t="s">
        <v>869</v>
      </c>
      <c r="B399" s="22" t="s">
        <v>867</v>
      </c>
      <c r="C399" s="128">
        <v>4.8</v>
      </c>
      <c r="D399" s="31">
        <v>48833</v>
      </c>
      <c r="E399" s="24" t="s">
        <v>1603</v>
      </c>
      <c r="F399" s="129">
        <v>0.91180000000000005</v>
      </c>
      <c r="G399" s="32">
        <v>9384.7099999999991</v>
      </c>
      <c r="H399" s="21" t="s">
        <v>2030</v>
      </c>
      <c r="I399" s="248" t="s">
        <v>2037</v>
      </c>
      <c r="J399" s="194"/>
      <c r="K399" s="195"/>
      <c r="L399" s="196"/>
    </row>
    <row r="400" spans="1:12" ht="12.75" customHeight="1" x14ac:dyDescent="0.2">
      <c r="A400" s="132" t="s">
        <v>870</v>
      </c>
      <c r="B400" s="22" t="s">
        <v>867</v>
      </c>
      <c r="C400" s="128">
        <v>8.51</v>
      </c>
      <c r="D400" s="31">
        <v>35066</v>
      </c>
      <c r="E400" s="24" t="s">
        <v>1603</v>
      </c>
      <c r="F400" s="129">
        <v>1.7338</v>
      </c>
      <c r="G400" s="32">
        <v>17845.150000000001</v>
      </c>
      <c r="H400" s="21" t="s">
        <v>2030</v>
      </c>
      <c r="I400" s="248" t="s">
        <v>2037</v>
      </c>
      <c r="J400" s="194"/>
      <c r="K400" s="195"/>
      <c r="L400" s="196"/>
    </row>
    <row r="401" spans="1:12" ht="12.75" customHeight="1" x14ac:dyDescent="0.2">
      <c r="A401" s="132" t="s">
        <v>871</v>
      </c>
      <c r="B401" s="22" t="s">
        <v>872</v>
      </c>
      <c r="C401" s="128">
        <v>3.6999999999999997</v>
      </c>
      <c r="D401" s="31">
        <v>33000</v>
      </c>
      <c r="E401" s="24" t="s">
        <v>1603</v>
      </c>
      <c r="F401" s="129">
        <v>1.3178000000000001</v>
      </c>
      <c r="G401" s="32">
        <v>13563.47</v>
      </c>
      <c r="H401" s="21" t="s">
        <v>2030</v>
      </c>
      <c r="I401" s="248" t="s">
        <v>2034</v>
      </c>
      <c r="J401" s="194"/>
      <c r="K401" s="195"/>
      <c r="L401" s="196"/>
    </row>
    <row r="402" spans="1:12" ht="12.75" customHeight="1" x14ac:dyDescent="0.2">
      <c r="A402" s="132" t="s">
        <v>873</v>
      </c>
      <c r="B402" s="22" t="s">
        <v>872</v>
      </c>
      <c r="C402" s="128">
        <v>7.29</v>
      </c>
      <c r="D402" s="31">
        <v>40153</v>
      </c>
      <c r="E402" s="24" t="s">
        <v>1603</v>
      </c>
      <c r="F402" s="129">
        <v>1.9373</v>
      </c>
      <c r="G402" s="32">
        <v>19939.68</v>
      </c>
      <c r="H402" s="21" t="s">
        <v>2030</v>
      </c>
      <c r="I402" s="248" t="s">
        <v>2034</v>
      </c>
      <c r="J402" s="194"/>
      <c r="K402" s="195"/>
      <c r="L402" s="196"/>
    </row>
    <row r="403" spans="1:12" ht="12.75" customHeight="1" x14ac:dyDescent="0.2">
      <c r="A403" s="132" t="s">
        <v>874</v>
      </c>
      <c r="B403" s="22" t="s">
        <v>872</v>
      </c>
      <c r="C403" s="128">
        <v>12.22</v>
      </c>
      <c r="D403" s="31">
        <v>77022</v>
      </c>
      <c r="E403" s="24" t="s">
        <v>1603</v>
      </c>
      <c r="F403" s="129">
        <v>3.1781999999999999</v>
      </c>
      <c r="G403" s="32">
        <v>32711.66</v>
      </c>
      <c r="H403" s="21" t="s">
        <v>2030</v>
      </c>
      <c r="I403" s="248" t="s">
        <v>2034</v>
      </c>
      <c r="J403" s="194"/>
      <c r="K403" s="195"/>
      <c r="L403" s="196"/>
    </row>
    <row r="404" spans="1:12" ht="12.75" customHeight="1" x14ac:dyDescent="0.2">
      <c r="A404" s="132" t="s">
        <v>875</v>
      </c>
      <c r="B404" s="22" t="s">
        <v>872</v>
      </c>
      <c r="C404" s="128">
        <v>21.05</v>
      </c>
      <c r="D404" s="31">
        <v>98000</v>
      </c>
      <c r="E404" s="24" t="s">
        <v>1603</v>
      </c>
      <c r="F404" s="129">
        <v>5.9607000000000001</v>
      </c>
      <c r="G404" s="32">
        <v>61350.559999999998</v>
      </c>
      <c r="H404" s="21" t="s">
        <v>2030</v>
      </c>
      <c r="I404" s="248" t="s">
        <v>2034</v>
      </c>
      <c r="J404" s="194"/>
      <c r="K404" s="195"/>
      <c r="L404" s="196"/>
    </row>
    <row r="405" spans="1:12" ht="12.75" customHeight="1" x14ac:dyDescent="0.2">
      <c r="A405" s="132" t="s">
        <v>876</v>
      </c>
      <c r="B405" s="22" t="s">
        <v>877</v>
      </c>
      <c r="C405" s="128">
        <v>4.87</v>
      </c>
      <c r="D405" s="31">
        <v>33000</v>
      </c>
      <c r="E405" s="24" t="s">
        <v>1603</v>
      </c>
      <c r="F405" s="129">
        <v>1.3985000000000001</v>
      </c>
      <c r="G405" s="32">
        <v>14394.08</v>
      </c>
      <c r="H405" s="21" t="s">
        <v>2030</v>
      </c>
      <c r="I405" s="248" t="s">
        <v>2034</v>
      </c>
      <c r="J405" s="194"/>
      <c r="K405" s="195"/>
      <c r="L405" s="196"/>
    </row>
    <row r="406" spans="1:12" ht="12.75" customHeight="1" x14ac:dyDescent="0.2">
      <c r="A406" s="132" t="s">
        <v>878</v>
      </c>
      <c r="B406" s="22" t="s">
        <v>877</v>
      </c>
      <c r="C406" s="128">
        <v>7.12</v>
      </c>
      <c r="D406" s="31">
        <v>50016</v>
      </c>
      <c r="E406" s="24" t="s">
        <v>1603</v>
      </c>
      <c r="F406" s="129">
        <v>1.8317000000000001</v>
      </c>
      <c r="G406" s="32">
        <v>18852.79</v>
      </c>
      <c r="H406" s="21" t="s">
        <v>2030</v>
      </c>
      <c r="I406" s="248" t="s">
        <v>2034</v>
      </c>
      <c r="J406" s="194"/>
      <c r="K406" s="195"/>
      <c r="L406" s="196"/>
    </row>
    <row r="407" spans="1:12" ht="12.75" customHeight="1" x14ac:dyDescent="0.2">
      <c r="A407" s="132" t="s">
        <v>879</v>
      </c>
      <c r="B407" s="22" t="s">
        <v>877</v>
      </c>
      <c r="C407" s="128">
        <v>12.16</v>
      </c>
      <c r="D407" s="31">
        <v>98000</v>
      </c>
      <c r="E407" s="24" t="s">
        <v>1603</v>
      </c>
      <c r="F407" s="129">
        <v>2.9390999999999998</v>
      </c>
      <c r="G407" s="32">
        <v>30250.720000000001</v>
      </c>
      <c r="H407" s="21" t="s">
        <v>2030</v>
      </c>
      <c r="I407" s="248" t="s">
        <v>2034</v>
      </c>
      <c r="J407" s="194"/>
      <c r="K407" s="195"/>
      <c r="L407" s="196"/>
    </row>
    <row r="408" spans="1:12" ht="12.75" customHeight="1" x14ac:dyDescent="0.2">
      <c r="A408" s="132" t="s">
        <v>880</v>
      </c>
      <c r="B408" s="22" t="s">
        <v>877</v>
      </c>
      <c r="C408" s="128">
        <v>20.07</v>
      </c>
      <c r="D408" s="31">
        <v>98000</v>
      </c>
      <c r="E408" s="24" t="s">
        <v>1603</v>
      </c>
      <c r="F408" s="129">
        <v>5.5350000000000001</v>
      </c>
      <c r="G408" s="32">
        <v>56969.04</v>
      </c>
      <c r="H408" s="21" t="s">
        <v>2030</v>
      </c>
      <c r="I408" s="248" t="s">
        <v>2034</v>
      </c>
      <c r="J408" s="194"/>
      <c r="K408" s="195"/>
      <c r="L408" s="196"/>
    </row>
    <row r="409" spans="1:12" ht="12.75" customHeight="1" x14ac:dyDescent="0.2">
      <c r="A409" s="132" t="s">
        <v>881</v>
      </c>
      <c r="B409" s="22" t="s">
        <v>882</v>
      </c>
      <c r="C409" s="128">
        <v>2.2699999999999996</v>
      </c>
      <c r="D409" s="31">
        <v>33000</v>
      </c>
      <c r="E409" s="24" t="s">
        <v>1603</v>
      </c>
      <c r="F409" s="129">
        <v>0.8125</v>
      </c>
      <c r="G409" s="32">
        <v>8362.66</v>
      </c>
      <c r="H409" s="21" t="s">
        <v>2030</v>
      </c>
      <c r="I409" s="248" t="s">
        <v>2034</v>
      </c>
      <c r="J409" s="194"/>
      <c r="K409" s="195"/>
      <c r="L409" s="196"/>
    </row>
    <row r="410" spans="1:12" ht="12.75" customHeight="1" x14ac:dyDescent="0.2">
      <c r="A410" s="132" t="s">
        <v>883</v>
      </c>
      <c r="B410" s="22" t="s">
        <v>882</v>
      </c>
      <c r="C410" s="128">
        <v>3.6999999999999997</v>
      </c>
      <c r="D410" s="31">
        <v>48849</v>
      </c>
      <c r="E410" s="24" t="s">
        <v>1603</v>
      </c>
      <c r="F410" s="129">
        <v>1.2067000000000001</v>
      </c>
      <c r="G410" s="32">
        <v>12419.97</v>
      </c>
      <c r="H410" s="21" t="s">
        <v>2030</v>
      </c>
      <c r="I410" s="248" t="s">
        <v>2034</v>
      </c>
      <c r="J410" s="194"/>
      <c r="K410" s="195"/>
      <c r="L410" s="196"/>
    </row>
    <row r="411" spans="1:12" ht="12.75" customHeight="1" x14ac:dyDescent="0.2">
      <c r="A411" s="132" t="s">
        <v>884</v>
      </c>
      <c r="B411" s="22" t="s">
        <v>882</v>
      </c>
      <c r="C411" s="128">
        <v>8.35</v>
      </c>
      <c r="D411" s="31">
        <v>51735</v>
      </c>
      <c r="E411" s="24" t="s">
        <v>1603</v>
      </c>
      <c r="F411" s="129">
        <v>1.9612000000000001</v>
      </c>
      <c r="G411" s="32">
        <v>20185.669999999998</v>
      </c>
      <c r="H411" s="21" t="s">
        <v>2030</v>
      </c>
      <c r="I411" s="248" t="s">
        <v>2034</v>
      </c>
      <c r="J411" s="194"/>
      <c r="K411" s="195"/>
      <c r="L411" s="196"/>
    </row>
    <row r="412" spans="1:12" ht="12.75" customHeight="1" x14ac:dyDescent="0.2">
      <c r="A412" s="132" t="s">
        <v>885</v>
      </c>
      <c r="B412" s="22" t="s">
        <v>882</v>
      </c>
      <c r="C412" s="128">
        <v>18.21</v>
      </c>
      <c r="D412" s="31">
        <v>98000</v>
      </c>
      <c r="E412" s="24" t="s">
        <v>1603</v>
      </c>
      <c r="F412" s="129">
        <v>4.4248000000000003</v>
      </c>
      <c r="G412" s="32">
        <v>45542.3</v>
      </c>
      <c r="H412" s="21" t="s">
        <v>2030</v>
      </c>
      <c r="I412" s="248" t="s">
        <v>2034</v>
      </c>
      <c r="J412" s="194"/>
      <c r="K412" s="195"/>
      <c r="L412" s="196"/>
    </row>
    <row r="413" spans="1:12" ht="12.75" customHeight="1" x14ac:dyDescent="0.2">
      <c r="A413" s="132" t="s">
        <v>886</v>
      </c>
      <c r="B413" s="22" t="s">
        <v>887</v>
      </c>
      <c r="C413" s="128">
        <v>4.42</v>
      </c>
      <c r="D413" s="31">
        <v>33000</v>
      </c>
      <c r="E413" s="24" t="s">
        <v>1603</v>
      </c>
      <c r="F413" s="129">
        <v>1.0740000000000001</v>
      </c>
      <c r="G413" s="32">
        <v>11054.16</v>
      </c>
      <c r="H413" s="21" t="s">
        <v>2030</v>
      </c>
      <c r="I413" s="248" t="s">
        <v>2034</v>
      </c>
      <c r="J413" s="194"/>
      <c r="K413" s="195"/>
      <c r="L413" s="196"/>
    </row>
    <row r="414" spans="1:12" ht="12.75" customHeight="1" x14ac:dyDescent="0.2">
      <c r="A414" s="132" t="s">
        <v>888</v>
      </c>
      <c r="B414" s="22" t="s">
        <v>887</v>
      </c>
      <c r="C414" s="128">
        <v>6.43</v>
      </c>
      <c r="D414" s="31">
        <v>48603</v>
      </c>
      <c r="E414" s="24" t="s">
        <v>1603</v>
      </c>
      <c r="F414" s="129">
        <v>1.4464999999999999</v>
      </c>
      <c r="G414" s="32">
        <v>14888.12</v>
      </c>
      <c r="H414" s="21" t="s">
        <v>2030</v>
      </c>
      <c r="I414" s="248" t="s">
        <v>2034</v>
      </c>
      <c r="J414" s="194"/>
      <c r="K414" s="195"/>
      <c r="L414" s="196"/>
    </row>
    <row r="415" spans="1:12" ht="12.75" customHeight="1" x14ac:dyDescent="0.2">
      <c r="A415" s="132" t="s">
        <v>889</v>
      </c>
      <c r="B415" s="22" t="s">
        <v>887</v>
      </c>
      <c r="C415" s="128">
        <v>10.92</v>
      </c>
      <c r="D415" s="31">
        <v>53067</v>
      </c>
      <c r="E415" s="24" t="s">
        <v>1603</v>
      </c>
      <c r="F415" s="129">
        <v>2.3664999999999998</v>
      </c>
      <c r="G415" s="32">
        <v>24357.22</v>
      </c>
      <c r="H415" s="21" t="s">
        <v>2030</v>
      </c>
      <c r="I415" s="248" t="s">
        <v>2034</v>
      </c>
      <c r="J415" s="194"/>
      <c r="K415" s="195"/>
      <c r="L415" s="196"/>
    </row>
    <row r="416" spans="1:12" ht="12.75" customHeight="1" x14ac:dyDescent="0.2">
      <c r="A416" s="132" t="s">
        <v>890</v>
      </c>
      <c r="B416" s="22" t="s">
        <v>887</v>
      </c>
      <c r="C416" s="128">
        <v>19.670000000000002</v>
      </c>
      <c r="D416" s="31">
        <v>98000</v>
      </c>
      <c r="E416" s="24" t="s">
        <v>1603</v>
      </c>
      <c r="F416" s="129">
        <v>4.9104000000000001</v>
      </c>
      <c r="G416" s="32">
        <v>50540.34</v>
      </c>
      <c r="H416" s="21" t="s">
        <v>2030</v>
      </c>
      <c r="I416" s="248" t="s">
        <v>2034</v>
      </c>
      <c r="J416" s="194"/>
      <c r="K416" s="195"/>
      <c r="L416" s="196"/>
    </row>
    <row r="417" spans="1:12" ht="12.75" customHeight="1" x14ac:dyDescent="0.2">
      <c r="A417" s="132" t="s">
        <v>891</v>
      </c>
      <c r="B417" s="22" t="s">
        <v>892</v>
      </c>
      <c r="C417" s="128">
        <v>5.41</v>
      </c>
      <c r="D417" s="31">
        <v>33000</v>
      </c>
      <c r="E417" s="24" t="s">
        <v>1603</v>
      </c>
      <c r="F417" s="129">
        <v>1.2216</v>
      </c>
      <c r="G417" s="32">
        <v>12573.33</v>
      </c>
      <c r="H417" s="21" t="s">
        <v>2030</v>
      </c>
      <c r="I417" s="248" t="s">
        <v>2034</v>
      </c>
      <c r="J417" s="194"/>
      <c r="K417" s="195"/>
      <c r="L417" s="196"/>
    </row>
    <row r="418" spans="1:12" ht="12.75" customHeight="1" x14ac:dyDescent="0.2">
      <c r="A418" s="132" t="s">
        <v>893</v>
      </c>
      <c r="B418" s="22" t="s">
        <v>892</v>
      </c>
      <c r="C418" s="128">
        <v>7.88</v>
      </c>
      <c r="D418" s="31">
        <v>43821</v>
      </c>
      <c r="E418" s="24" t="s">
        <v>1603</v>
      </c>
      <c r="F418" s="129">
        <v>1.6811</v>
      </c>
      <c r="G418" s="32">
        <v>17302.740000000002</v>
      </c>
      <c r="H418" s="21" t="s">
        <v>2030</v>
      </c>
      <c r="I418" s="248" t="s">
        <v>2034</v>
      </c>
      <c r="J418" s="194"/>
      <c r="K418" s="195"/>
      <c r="L418" s="196"/>
    </row>
    <row r="419" spans="1:12" ht="12.75" customHeight="1" x14ac:dyDescent="0.2">
      <c r="A419" s="132" t="s">
        <v>894</v>
      </c>
      <c r="B419" s="22" t="s">
        <v>892</v>
      </c>
      <c r="C419" s="128">
        <v>11.5</v>
      </c>
      <c r="D419" s="31">
        <v>57376</v>
      </c>
      <c r="E419" s="24" t="s">
        <v>1603</v>
      </c>
      <c r="F419" s="129">
        <v>2.5158999999999998</v>
      </c>
      <c r="G419" s="32">
        <v>25894.93</v>
      </c>
      <c r="H419" s="21" t="s">
        <v>2030</v>
      </c>
      <c r="I419" s="248" t="s">
        <v>2034</v>
      </c>
      <c r="J419" s="194"/>
      <c r="K419" s="195"/>
      <c r="L419" s="196"/>
    </row>
    <row r="420" spans="1:12" ht="12.75" customHeight="1" x14ac:dyDescent="0.2">
      <c r="A420" s="132" t="s">
        <v>895</v>
      </c>
      <c r="B420" s="22" t="s">
        <v>892</v>
      </c>
      <c r="C420" s="128">
        <v>17.46</v>
      </c>
      <c r="D420" s="31">
        <v>98000</v>
      </c>
      <c r="E420" s="24" t="s">
        <v>1603</v>
      </c>
      <c r="F420" s="129">
        <v>4.4116</v>
      </c>
      <c r="G420" s="32">
        <v>45406.44</v>
      </c>
      <c r="H420" s="21" t="s">
        <v>2030</v>
      </c>
      <c r="I420" s="248" t="s">
        <v>2034</v>
      </c>
      <c r="J420" s="194"/>
      <c r="K420" s="195"/>
      <c r="L420" s="196"/>
    </row>
    <row r="421" spans="1:12" ht="12.75" customHeight="1" x14ac:dyDescent="0.2">
      <c r="A421" s="132" t="s">
        <v>896</v>
      </c>
      <c r="B421" s="22" t="s">
        <v>897</v>
      </c>
      <c r="C421" s="128">
        <v>1.57</v>
      </c>
      <c r="D421" s="31">
        <v>33000</v>
      </c>
      <c r="E421" s="24" t="s">
        <v>1603</v>
      </c>
      <c r="F421" s="129">
        <v>0.78690000000000004</v>
      </c>
      <c r="G421" s="32">
        <v>8099.18</v>
      </c>
      <c r="H421" s="21" t="s">
        <v>2030</v>
      </c>
      <c r="I421" s="248" t="s">
        <v>2034</v>
      </c>
      <c r="J421" s="194"/>
      <c r="K421" s="195"/>
      <c r="L421" s="196"/>
    </row>
    <row r="422" spans="1:12" ht="12.75" customHeight="1" x14ac:dyDescent="0.2">
      <c r="A422" s="132" t="s">
        <v>898</v>
      </c>
      <c r="B422" s="22" t="s">
        <v>897</v>
      </c>
      <c r="C422" s="128">
        <v>3.76</v>
      </c>
      <c r="D422" s="31">
        <v>33000</v>
      </c>
      <c r="E422" s="24" t="s">
        <v>1603</v>
      </c>
      <c r="F422" s="129">
        <v>1.1108</v>
      </c>
      <c r="G422" s="32">
        <v>11432.92</v>
      </c>
      <c r="H422" s="21" t="s">
        <v>2030</v>
      </c>
      <c r="I422" s="248" t="s">
        <v>2034</v>
      </c>
      <c r="J422" s="194"/>
      <c r="K422" s="195"/>
      <c r="L422" s="196"/>
    </row>
    <row r="423" spans="1:12" ht="12.75" customHeight="1" x14ac:dyDescent="0.2">
      <c r="A423" s="132" t="s">
        <v>899</v>
      </c>
      <c r="B423" s="22" t="s">
        <v>897</v>
      </c>
      <c r="C423" s="128">
        <v>7.27</v>
      </c>
      <c r="D423" s="31">
        <v>42939</v>
      </c>
      <c r="E423" s="24" t="s">
        <v>1603</v>
      </c>
      <c r="F423" s="129">
        <v>1.8822000000000001</v>
      </c>
      <c r="G423" s="32">
        <v>19372.560000000001</v>
      </c>
      <c r="H423" s="21" t="s">
        <v>2030</v>
      </c>
      <c r="I423" s="248" t="s">
        <v>2034</v>
      </c>
      <c r="J423" s="194"/>
      <c r="K423" s="195"/>
      <c r="L423" s="196"/>
    </row>
    <row r="424" spans="1:12" ht="12.75" customHeight="1" x14ac:dyDescent="0.2">
      <c r="A424" s="132" t="s">
        <v>900</v>
      </c>
      <c r="B424" s="22" t="s">
        <v>897</v>
      </c>
      <c r="C424" s="128">
        <v>13.58</v>
      </c>
      <c r="D424" s="31">
        <v>88159</v>
      </c>
      <c r="E424" s="24" t="s">
        <v>1603</v>
      </c>
      <c r="F424" s="129">
        <v>3.6505999999999998</v>
      </c>
      <c r="G424" s="32">
        <v>37573.839999999997</v>
      </c>
      <c r="H424" s="21" t="s">
        <v>2030</v>
      </c>
      <c r="I424" s="248" t="s">
        <v>2034</v>
      </c>
      <c r="J424" s="194"/>
      <c r="K424" s="195"/>
      <c r="L424" s="196"/>
    </row>
    <row r="425" spans="1:12" ht="12.75" customHeight="1" x14ac:dyDescent="0.2">
      <c r="A425" s="132" t="s">
        <v>901</v>
      </c>
      <c r="B425" s="22" t="s">
        <v>902</v>
      </c>
      <c r="C425" s="128">
        <v>2.5599999999999996</v>
      </c>
      <c r="D425" s="31">
        <v>33000</v>
      </c>
      <c r="E425" s="24" t="s">
        <v>1603</v>
      </c>
      <c r="F425" s="129">
        <v>0.625</v>
      </c>
      <c r="G425" s="32">
        <v>6432.82</v>
      </c>
      <c r="H425" s="21" t="s">
        <v>2030</v>
      </c>
      <c r="I425" s="248" t="s">
        <v>2034</v>
      </c>
      <c r="J425" s="194"/>
      <c r="K425" s="195"/>
      <c r="L425" s="196"/>
    </row>
    <row r="426" spans="1:12" ht="12.75" customHeight="1" x14ac:dyDescent="0.2">
      <c r="A426" s="132" t="s">
        <v>903</v>
      </c>
      <c r="B426" s="22" t="s">
        <v>902</v>
      </c>
      <c r="C426" s="128">
        <v>4.1399999999999997</v>
      </c>
      <c r="D426" s="31">
        <v>33000</v>
      </c>
      <c r="E426" s="24" t="s">
        <v>1603</v>
      </c>
      <c r="F426" s="129">
        <v>0.85670000000000002</v>
      </c>
      <c r="G426" s="32">
        <v>8817.59</v>
      </c>
      <c r="H426" s="21" t="s">
        <v>2030</v>
      </c>
      <c r="I426" s="248" t="s">
        <v>2034</v>
      </c>
      <c r="J426" s="194"/>
      <c r="K426" s="195"/>
      <c r="L426" s="196"/>
    </row>
    <row r="427" spans="1:12" ht="12.75" customHeight="1" x14ac:dyDescent="0.2">
      <c r="A427" s="132" t="s">
        <v>904</v>
      </c>
      <c r="B427" s="22" t="s">
        <v>902</v>
      </c>
      <c r="C427" s="128">
        <v>7.38</v>
      </c>
      <c r="D427" s="31">
        <v>35497</v>
      </c>
      <c r="E427" s="24" t="s">
        <v>1603</v>
      </c>
      <c r="F427" s="129">
        <v>1.3988</v>
      </c>
      <c r="G427" s="32">
        <v>14397.16</v>
      </c>
      <c r="H427" s="21" t="s">
        <v>2030</v>
      </c>
      <c r="I427" s="248" t="s">
        <v>2034</v>
      </c>
      <c r="J427" s="194"/>
      <c r="K427" s="195"/>
      <c r="L427" s="196"/>
    </row>
    <row r="428" spans="1:12" ht="12.75" customHeight="1" x14ac:dyDescent="0.2">
      <c r="A428" s="132" t="s">
        <v>905</v>
      </c>
      <c r="B428" s="22" t="s">
        <v>902</v>
      </c>
      <c r="C428" s="128">
        <v>13.02</v>
      </c>
      <c r="D428" s="31">
        <v>74432</v>
      </c>
      <c r="E428" s="24" t="s">
        <v>1603</v>
      </c>
      <c r="F428" s="129">
        <v>2.8079000000000001</v>
      </c>
      <c r="G428" s="32">
        <v>28900.34</v>
      </c>
      <c r="H428" s="21" t="s">
        <v>2030</v>
      </c>
      <c r="I428" s="248" t="s">
        <v>2034</v>
      </c>
      <c r="J428" s="194"/>
      <c r="K428" s="195"/>
      <c r="L428" s="196"/>
    </row>
    <row r="429" spans="1:12" ht="12.75" customHeight="1" x14ac:dyDescent="0.2">
      <c r="A429" s="132" t="s">
        <v>906</v>
      </c>
      <c r="B429" s="22" t="s">
        <v>907</v>
      </c>
      <c r="C429" s="128">
        <v>2.9</v>
      </c>
      <c r="D429" s="31">
        <v>33000</v>
      </c>
      <c r="E429" s="24" t="s">
        <v>1603</v>
      </c>
      <c r="F429" s="129">
        <v>1.0044</v>
      </c>
      <c r="G429" s="32">
        <v>10337.799999999999</v>
      </c>
      <c r="H429" s="21" t="s">
        <v>2030</v>
      </c>
      <c r="I429" s="248" t="s">
        <v>2034</v>
      </c>
      <c r="J429" s="194"/>
      <c r="K429" s="195"/>
      <c r="L429" s="196"/>
    </row>
    <row r="430" spans="1:12" ht="12.75" customHeight="1" x14ac:dyDescent="0.2">
      <c r="A430" s="132" t="s">
        <v>908</v>
      </c>
      <c r="B430" s="22" t="s">
        <v>907</v>
      </c>
      <c r="C430" s="128">
        <v>4.4399999999999995</v>
      </c>
      <c r="D430" s="31">
        <v>33000</v>
      </c>
      <c r="E430" s="24" t="s">
        <v>1603</v>
      </c>
      <c r="F430" s="129">
        <v>1.3149999999999999</v>
      </c>
      <c r="G430" s="32">
        <v>13534.65</v>
      </c>
      <c r="H430" s="21" t="s">
        <v>2030</v>
      </c>
      <c r="I430" s="248" t="s">
        <v>2034</v>
      </c>
      <c r="J430" s="194"/>
      <c r="K430" s="195"/>
      <c r="L430" s="196"/>
    </row>
    <row r="431" spans="1:12" ht="12.75" customHeight="1" x14ac:dyDescent="0.2">
      <c r="A431" s="132" t="s">
        <v>909</v>
      </c>
      <c r="B431" s="22" t="s">
        <v>907</v>
      </c>
      <c r="C431" s="128">
        <v>8.14</v>
      </c>
      <c r="D431" s="31">
        <v>54212</v>
      </c>
      <c r="E431" s="24" t="s">
        <v>1603</v>
      </c>
      <c r="F431" s="129">
        <v>2.1598000000000002</v>
      </c>
      <c r="G431" s="32">
        <v>22229.759999999998</v>
      </c>
      <c r="H431" s="21" t="s">
        <v>2030</v>
      </c>
      <c r="I431" s="248" t="s">
        <v>2034</v>
      </c>
      <c r="J431" s="194"/>
      <c r="K431" s="195"/>
      <c r="L431" s="196"/>
    </row>
    <row r="432" spans="1:12" ht="12.75" customHeight="1" x14ac:dyDescent="0.2">
      <c r="A432" s="132" t="s">
        <v>910</v>
      </c>
      <c r="B432" s="22" t="s">
        <v>907</v>
      </c>
      <c r="C432" s="128">
        <v>15.03</v>
      </c>
      <c r="D432" s="31">
        <v>98000</v>
      </c>
      <c r="E432" s="24" t="s">
        <v>1603</v>
      </c>
      <c r="F432" s="129">
        <v>4.3085000000000004</v>
      </c>
      <c r="G432" s="32">
        <v>44345.279999999999</v>
      </c>
      <c r="H432" s="21" t="s">
        <v>2030</v>
      </c>
      <c r="I432" s="248" t="s">
        <v>2034</v>
      </c>
      <c r="J432" s="194"/>
      <c r="K432" s="195"/>
      <c r="L432" s="196"/>
    </row>
    <row r="433" spans="1:12" ht="12.75" customHeight="1" x14ac:dyDescent="0.2">
      <c r="A433" s="132" t="s">
        <v>911</v>
      </c>
      <c r="B433" s="22" t="s">
        <v>912</v>
      </c>
      <c r="C433" s="128">
        <v>2.0099999999999998</v>
      </c>
      <c r="D433" s="31">
        <v>33000</v>
      </c>
      <c r="E433" s="24" t="s">
        <v>1603</v>
      </c>
      <c r="F433" s="129">
        <v>0.72209999999999996</v>
      </c>
      <c r="G433" s="32">
        <v>7432.22</v>
      </c>
      <c r="H433" s="21" t="s">
        <v>2030</v>
      </c>
      <c r="I433" s="248" t="s">
        <v>2034</v>
      </c>
      <c r="J433" s="194"/>
      <c r="K433" s="195"/>
      <c r="L433" s="196"/>
    </row>
    <row r="434" spans="1:12" ht="12.75" customHeight="1" x14ac:dyDescent="0.2">
      <c r="A434" s="132" t="s">
        <v>913</v>
      </c>
      <c r="B434" s="22" t="s">
        <v>912</v>
      </c>
      <c r="C434" s="128">
        <v>3.4499999999999997</v>
      </c>
      <c r="D434" s="31">
        <v>33000</v>
      </c>
      <c r="E434" s="24" t="s">
        <v>1603</v>
      </c>
      <c r="F434" s="129">
        <v>0.97570000000000001</v>
      </c>
      <c r="G434" s="32">
        <v>10042.4</v>
      </c>
      <c r="H434" s="21" t="s">
        <v>2030</v>
      </c>
      <c r="I434" s="248" t="s">
        <v>2034</v>
      </c>
      <c r="J434" s="194"/>
      <c r="K434" s="195"/>
      <c r="L434" s="196"/>
    </row>
    <row r="435" spans="1:12" ht="12.75" customHeight="1" x14ac:dyDescent="0.2">
      <c r="A435" s="132" t="s">
        <v>914</v>
      </c>
      <c r="B435" s="22" t="s">
        <v>912</v>
      </c>
      <c r="C435" s="128">
        <v>6.29</v>
      </c>
      <c r="D435" s="31">
        <v>35970</v>
      </c>
      <c r="E435" s="24" t="s">
        <v>1603</v>
      </c>
      <c r="F435" s="129">
        <v>1.5209999999999999</v>
      </c>
      <c r="G435" s="32">
        <v>15654.91</v>
      </c>
      <c r="H435" s="21" t="s">
        <v>2030</v>
      </c>
      <c r="I435" s="248" t="s">
        <v>2034</v>
      </c>
      <c r="J435" s="194"/>
      <c r="K435" s="195"/>
      <c r="L435" s="196"/>
    </row>
    <row r="436" spans="1:12" ht="12.75" customHeight="1" x14ac:dyDescent="0.2">
      <c r="A436" s="132" t="s">
        <v>915</v>
      </c>
      <c r="B436" s="22" t="s">
        <v>912</v>
      </c>
      <c r="C436" s="128">
        <v>13.209999999999999</v>
      </c>
      <c r="D436" s="31">
        <v>84887</v>
      </c>
      <c r="E436" s="24" t="s">
        <v>1603</v>
      </c>
      <c r="F436" s="129">
        <v>3.2406999999999999</v>
      </c>
      <c r="G436" s="32">
        <v>33354.94</v>
      </c>
      <c r="H436" s="21" t="s">
        <v>2030</v>
      </c>
      <c r="I436" s="248" t="s">
        <v>2034</v>
      </c>
      <c r="J436" s="194"/>
      <c r="K436" s="195"/>
      <c r="L436" s="196"/>
    </row>
    <row r="437" spans="1:12" ht="12.75" customHeight="1" x14ac:dyDescent="0.2">
      <c r="A437" s="132" t="s">
        <v>916</v>
      </c>
      <c r="B437" s="22" t="s">
        <v>917</v>
      </c>
      <c r="C437" s="128">
        <v>3.8699999999999997</v>
      </c>
      <c r="D437" s="31">
        <v>33000</v>
      </c>
      <c r="E437" s="24" t="s">
        <v>1603</v>
      </c>
      <c r="F437" s="129">
        <v>1.0849</v>
      </c>
      <c r="G437" s="32">
        <v>11166.34</v>
      </c>
      <c r="H437" s="21" t="s">
        <v>2030</v>
      </c>
      <c r="I437" s="248" t="s">
        <v>2034</v>
      </c>
      <c r="J437" s="194"/>
      <c r="K437" s="195"/>
      <c r="L437" s="196"/>
    </row>
    <row r="438" spans="1:12" ht="12.75" customHeight="1" x14ac:dyDescent="0.2">
      <c r="A438" s="132" t="s">
        <v>918</v>
      </c>
      <c r="B438" s="22" t="s">
        <v>917</v>
      </c>
      <c r="C438" s="128">
        <v>5.52</v>
      </c>
      <c r="D438" s="31">
        <v>33000</v>
      </c>
      <c r="E438" s="24" t="s">
        <v>1603</v>
      </c>
      <c r="F438" s="129">
        <v>1.4345000000000001</v>
      </c>
      <c r="G438" s="32">
        <v>14764.61</v>
      </c>
      <c r="H438" s="21" t="s">
        <v>2030</v>
      </c>
      <c r="I438" s="248" t="s">
        <v>2034</v>
      </c>
      <c r="J438" s="194"/>
      <c r="K438" s="195"/>
      <c r="L438" s="196"/>
    </row>
    <row r="439" spans="1:12" ht="12.75" customHeight="1" x14ac:dyDescent="0.2">
      <c r="A439" s="132" t="s">
        <v>919</v>
      </c>
      <c r="B439" s="22" t="s">
        <v>917</v>
      </c>
      <c r="C439" s="128">
        <v>9.76</v>
      </c>
      <c r="D439" s="31">
        <v>66484</v>
      </c>
      <c r="E439" s="24" t="s">
        <v>1603</v>
      </c>
      <c r="F439" s="129">
        <v>2.2850000000000001</v>
      </c>
      <c r="G439" s="32">
        <v>23518.39</v>
      </c>
      <c r="H439" s="21" t="s">
        <v>2030</v>
      </c>
      <c r="I439" s="248" t="s">
        <v>2034</v>
      </c>
      <c r="J439" s="194"/>
      <c r="K439" s="195"/>
      <c r="L439" s="196"/>
    </row>
    <row r="440" spans="1:12" ht="12.75" customHeight="1" x14ac:dyDescent="0.2">
      <c r="A440" s="132" t="s">
        <v>920</v>
      </c>
      <c r="B440" s="22" t="s">
        <v>917</v>
      </c>
      <c r="C440" s="128">
        <v>17.600000000000001</v>
      </c>
      <c r="D440" s="31">
        <v>98000</v>
      </c>
      <c r="E440" s="24" t="s">
        <v>1603</v>
      </c>
      <c r="F440" s="129">
        <v>4.2571000000000003</v>
      </c>
      <c r="G440" s="32">
        <v>43816.24</v>
      </c>
      <c r="H440" s="21" t="s">
        <v>2030</v>
      </c>
      <c r="I440" s="248" t="s">
        <v>2034</v>
      </c>
      <c r="J440" s="194"/>
      <c r="K440" s="195"/>
      <c r="L440" s="196"/>
    </row>
    <row r="441" spans="1:12" ht="12.75" customHeight="1" x14ac:dyDescent="0.2">
      <c r="A441" s="132" t="s">
        <v>921</v>
      </c>
      <c r="B441" s="22" t="s">
        <v>922</v>
      </c>
      <c r="C441" s="128">
        <v>3.71</v>
      </c>
      <c r="D441" s="31">
        <v>33000</v>
      </c>
      <c r="E441" s="24" t="s">
        <v>1603</v>
      </c>
      <c r="F441" s="129">
        <v>0.55259999999999998</v>
      </c>
      <c r="G441" s="32">
        <v>5687.64</v>
      </c>
      <c r="H441" s="21" t="s">
        <v>2030</v>
      </c>
      <c r="I441" s="248" t="s">
        <v>2034</v>
      </c>
      <c r="J441" s="194"/>
      <c r="K441" s="195"/>
      <c r="L441" s="196"/>
    </row>
    <row r="442" spans="1:12" ht="12.75" customHeight="1" x14ac:dyDescent="0.2">
      <c r="A442" s="132" t="s">
        <v>923</v>
      </c>
      <c r="B442" s="22" t="s">
        <v>922</v>
      </c>
      <c r="C442" s="128">
        <v>4.29</v>
      </c>
      <c r="D442" s="31">
        <v>33000</v>
      </c>
      <c r="E442" s="24" t="s">
        <v>1603</v>
      </c>
      <c r="F442" s="129">
        <v>0.73429999999999995</v>
      </c>
      <c r="G442" s="32">
        <v>7557.79</v>
      </c>
      <c r="H442" s="21" t="s">
        <v>2030</v>
      </c>
      <c r="I442" s="248" t="s">
        <v>2034</v>
      </c>
      <c r="J442" s="194"/>
      <c r="K442" s="195"/>
      <c r="L442" s="196"/>
    </row>
    <row r="443" spans="1:12" ht="12.75" customHeight="1" x14ac:dyDescent="0.2">
      <c r="A443" s="132" t="s">
        <v>924</v>
      </c>
      <c r="B443" s="22" t="s">
        <v>922</v>
      </c>
      <c r="C443" s="128">
        <v>6.85</v>
      </c>
      <c r="D443" s="31">
        <v>53507</v>
      </c>
      <c r="E443" s="24" t="s">
        <v>1603</v>
      </c>
      <c r="F443" s="129">
        <v>1.1112</v>
      </c>
      <c r="G443" s="32">
        <v>11437.04</v>
      </c>
      <c r="H443" s="21" t="s">
        <v>2030</v>
      </c>
      <c r="I443" s="248" t="s">
        <v>2034</v>
      </c>
      <c r="J443" s="194"/>
      <c r="K443" s="195"/>
      <c r="L443" s="196"/>
    </row>
    <row r="444" spans="1:12" ht="12.75" customHeight="1" x14ac:dyDescent="0.2">
      <c r="A444" s="132" t="s">
        <v>925</v>
      </c>
      <c r="B444" s="22" t="s">
        <v>922</v>
      </c>
      <c r="C444" s="128">
        <v>12.26</v>
      </c>
      <c r="D444" s="31">
        <v>36452</v>
      </c>
      <c r="E444" s="24" t="s">
        <v>1603</v>
      </c>
      <c r="F444" s="129">
        <v>2.0337000000000001</v>
      </c>
      <c r="G444" s="32">
        <v>20931.88</v>
      </c>
      <c r="H444" s="21" t="s">
        <v>2030</v>
      </c>
      <c r="I444" s="248" t="s">
        <v>2034</v>
      </c>
      <c r="J444" s="194"/>
      <c r="K444" s="195"/>
      <c r="L444" s="196"/>
    </row>
    <row r="445" spans="1:12" ht="12.75" customHeight="1" x14ac:dyDescent="0.2">
      <c r="A445" s="132" t="s">
        <v>926</v>
      </c>
      <c r="B445" s="22" t="s">
        <v>927</v>
      </c>
      <c r="C445" s="128">
        <v>2.5199999999999996</v>
      </c>
      <c r="D445" s="31">
        <v>33000</v>
      </c>
      <c r="E445" s="24" t="s">
        <v>1603</v>
      </c>
      <c r="F445" s="129">
        <v>0.55059999999999998</v>
      </c>
      <c r="G445" s="32">
        <v>5667.06</v>
      </c>
      <c r="H445" s="21" t="s">
        <v>2030</v>
      </c>
      <c r="I445" s="248" t="s">
        <v>2034</v>
      </c>
      <c r="J445" s="194"/>
      <c r="K445" s="195"/>
      <c r="L445" s="196"/>
    </row>
    <row r="446" spans="1:12" ht="12.75" customHeight="1" x14ac:dyDescent="0.2">
      <c r="A446" s="132" t="s">
        <v>928</v>
      </c>
      <c r="B446" s="22" t="s">
        <v>927</v>
      </c>
      <c r="C446" s="128">
        <v>3.26</v>
      </c>
      <c r="D446" s="31">
        <v>33000</v>
      </c>
      <c r="E446" s="24" t="s">
        <v>1603</v>
      </c>
      <c r="F446" s="129">
        <v>0.71860000000000002</v>
      </c>
      <c r="G446" s="32">
        <v>7396.2</v>
      </c>
      <c r="H446" s="21" t="s">
        <v>2030</v>
      </c>
      <c r="I446" s="248" t="s">
        <v>2034</v>
      </c>
      <c r="J446" s="194"/>
      <c r="K446" s="195"/>
      <c r="L446" s="196"/>
    </row>
    <row r="447" spans="1:12" ht="12.75" customHeight="1" x14ac:dyDescent="0.2">
      <c r="A447" s="132" t="s">
        <v>929</v>
      </c>
      <c r="B447" s="22" t="s">
        <v>927</v>
      </c>
      <c r="C447" s="128">
        <v>4.8499999999999996</v>
      </c>
      <c r="D447" s="31">
        <v>33000</v>
      </c>
      <c r="E447" s="24" t="s">
        <v>1603</v>
      </c>
      <c r="F447" s="129">
        <v>1.0583</v>
      </c>
      <c r="G447" s="32">
        <v>10892.56</v>
      </c>
      <c r="H447" s="21" t="s">
        <v>2030</v>
      </c>
      <c r="I447" s="248" t="s">
        <v>2034</v>
      </c>
      <c r="J447" s="194"/>
      <c r="K447" s="195"/>
      <c r="L447" s="196"/>
    </row>
    <row r="448" spans="1:12" ht="12.75" customHeight="1" x14ac:dyDescent="0.2">
      <c r="A448" s="132" t="s">
        <v>930</v>
      </c>
      <c r="B448" s="22" t="s">
        <v>927</v>
      </c>
      <c r="C448" s="128">
        <v>10.129999999999999</v>
      </c>
      <c r="D448" s="31">
        <v>59869</v>
      </c>
      <c r="E448" s="24" t="s">
        <v>1603</v>
      </c>
      <c r="F448" s="129">
        <v>2.3300999999999998</v>
      </c>
      <c r="G448" s="32">
        <v>23982.58</v>
      </c>
      <c r="H448" s="21" t="s">
        <v>2030</v>
      </c>
      <c r="I448" s="248" t="s">
        <v>2034</v>
      </c>
      <c r="J448" s="194"/>
      <c r="K448" s="195"/>
      <c r="L448" s="196"/>
    </row>
    <row r="449" spans="1:12" ht="12.75" customHeight="1" x14ac:dyDescent="0.2">
      <c r="A449" s="132" t="s">
        <v>931</v>
      </c>
      <c r="B449" s="22" t="s">
        <v>932</v>
      </c>
      <c r="C449" s="128">
        <v>2.2999999999999998</v>
      </c>
      <c r="D449" s="31">
        <v>33000</v>
      </c>
      <c r="E449" s="24" t="s">
        <v>1603</v>
      </c>
      <c r="F449" s="129">
        <v>0.50790000000000002</v>
      </c>
      <c r="G449" s="32">
        <v>5227.57</v>
      </c>
      <c r="H449" s="21" t="s">
        <v>2030</v>
      </c>
      <c r="I449" s="248" t="s">
        <v>2034</v>
      </c>
      <c r="J449" s="194"/>
      <c r="K449" s="195"/>
      <c r="L449" s="196"/>
    </row>
    <row r="450" spans="1:12" ht="12.75" customHeight="1" x14ac:dyDescent="0.2">
      <c r="A450" s="132" t="s">
        <v>933</v>
      </c>
      <c r="B450" s="22" t="s">
        <v>932</v>
      </c>
      <c r="C450" s="128">
        <v>3.19</v>
      </c>
      <c r="D450" s="31">
        <v>33000</v>
      </c>
      <c r="E450" s="24" t="s">
        <v>1603</v>
      </c>
      <c r="F450" s="129">
        <v>0.69289999999999996</v>
      </c>
      <c r="G450" s="32">
        <v>7131.68</v>
      </c>
      <c r="H450" s="21" t="s">
        <v>2030</v>
      </c>
      <c r="I450" s="248" t="s">
        <v>2034</v>
      </c>
      <c r="J450" s="194"/>
      <c r="K450" s="195"/>
      <c r="L450" s="196"/>
    </row>
    <row r="451" spans="1:12" ht="12.75" customHeight="1" x14ac:dyDescent="0.2">
      <c r="A451" s="132" t="s">
        <v>934</v>
      </c>
      <c r="B451" s="22" t="s">
        <v>932</v>
      </c>
      <c r="C451" s="128">
        <v>4.5999999999999996</v>
      </c>
      <c r="D451" s="31">
        <v>33000</v>
      </c>
      <c r="E451" s="24" t="s">
        <v>1603</v>
      </c>
      <c r="F451" s="129">
        <v>1.0169999999999999</v>
      </c>
      <c r="G451" s="32">
        <v>10467.48</v>
      </c>
      <c r="H451" s="21" t="s">
        <v>2030</v>
      </c>
      <c r="I451" s="248" t="s">
        <v>2034</v>
      </c>
      <c r="J451" s="194"/>
      <c r="K451" s="195"/>
      <c r="L451" s="196"/>
    </row>
    <row r="452" spans="1:12" ht="12.75" customHeight="1" x14ac:dyDescent="0.2">
      <c r="A452" s="132" t="s">
        <v>935</v>
      </c>
      <c r="B452" s="22" t="s">
        <v>932</v>
      </c>
      <c r="C452" s="128">
        <v>10.14</v>
      </c>
      <c r="D452" s="31">
        <v>39347</v>
      </c>
      <c r="E452" s="24" t="s">
        <v>1603</v>
      </c>
      <c r="F452" s="129">
        <v>2.2353999999999998</v>
      </c>
      <c r="G452" s="32">
        <v>23007.88</v>
      </c>
      <c r="H452" s="21" t="s">
        <v>2030</v>
      </c>
      <c r="I452" s="248" t="s">
        <v>2034</v>
      </c>
      <c r="J452" s="194"/>
      <c r="K452" s="195"/>
      <c r="L452" s="196"/>
    </row>
    <row r="453" spans="1:12" ht="12.75" customHeight="1" x14ac:dyDescent="0.2">
      <c r="A453" s="132" t="s">
        <v>936</v>
      </c>
      <c r="B453" s="22" t="s">
        <v>937</v>
      </c>
      <c r="C453" s="128">
        <v>1.9</v>
      </c>
      <c r="D453" s="31">
        <v>33000</v>
      </c>
      <c r="E453" s="24" t="s">
        <v>1603</v>
      </c>
      <c r="F453" s="129">
        <v>0.44919999999999999</v>
      </c>
      <c r="G453" s="32">
        <v>4623.3999999999996</v>
      </c>
      <c r="H453" s="21" t="s">
        <v>2030</v>
      </c>
      <c r="I453" s="248" t="s">
        <v>2034</v>
      </c>
      <c r="J453" s="194"/>
      <c r="K453" s="195"/>
      <c r="L453" s="196"/>
    </row>
    <row r="454" spans="1:12" ht="12.75" customHeight="1" x14ac:dyDescent="0.2">
      <c r="A454" s="132" t="s">
        <v>938</v>
      </c>
      <c r="B454" s="22" t="s">
        <v>937</v>
      </c>
      <c r="C454" s="128">
        <v>2.8099999999999996</v>
      </c>
      <c r="D454" s="31">
        <v>33000</v>
      </c>
      <c r="E454" s="24" t="s">
        <v>1603</v>
      </c>
      <c r="F454" s="129">
        <v>0.60599999999999998</v>
      </c>
      <c r="G454" s="32">
        <v>6237.26</v>
      </c>
      <c r="H454" s="21" t="s">
        <v>2030</v>
      </c>
      <c r="I454" s="248" t="s">
        <v>2034</v>
      </c>
      <c r="J454" s="194"/>
      <c r="K454" s="195"/>
      <c r="L454" s="196"/>
    </row>
    <row r="455" spans="1:12" ht="12.75" customHeight="1" x14ac:dyDescent="0.2">
      <c r="A455" s="132" t="s">
        <v>939</v>
      </c>
      <c r="B455" s="22" t="s">
        <v>937</v>
      </c>
      <c r="C455" s="128">
        <v>4.79</v>
      </c>
      <c r="D455" s="31">
        <v>33000</v>
      </c>
      <c r="E455" s="24" t="s">
        <v>1603</v>
      </c>
      <c r="F455" s="129">
        <v>0.90939999999999999</v>
      </c>
      <c r="G455" s="32">
        <v>9360.01</v>
      </c>
      <c r="H455" s="21" t="s">
        <v>2030</v>
      </c>
      <c r="I455" s="248" t="s">
        <v>2034</v>
      </c>
      <c r="J455" s="194"/>
      <c r="K455" s="195"/>
      <c r="L455" s="196"/>
    </row>
    <row r="456" spans="1:12" ht="12.75" customHeight="1" x14ac:dyDescent="0.2">
      <c r="A456" s="132" t="s">
        <v>940</v>
      </c>
      <c r="B456" s="22" t="s">
        <v>937</v>
      </c>
      <c r="C456" s="128">
        <v>10.29</v>
      </c>
      <c r="D456" s="31">
        <v>43948</v>
      </c>
      <c r="E456" s="24" t="s">
        <v>1603</v>
      </c>
      <c r="F456" s="129">
        <v>2.0341</v>
      </c>
      <c r="G456" s="32">
        <v>20935.990000000002</v>
      </c>
      <c r="H456" s="21" t="s">
        <v>2030</v>
      </c>
      <c r="I456" s="248" t="s">
        <v>2034</v>
      </c>
      <c r="J456" s="194"/>
      <c r="K456" s="195"/>
      <c r="L456" s="196"/>
    </row>
    <row r="457" spans="1:12" ht="12.75" customHeight="1" x14ac:dyDescent="0.2">
      <c r="A457" s="132" t="s">
        <v>941</v>
      </c>
      <c r="B457" s="22" t="s">
        <v>942</v>
      </c>
      <c r="C457" s="128">
        <v>2.9299999999999997</v>
      </c>
      <c r="D457" s="31">
        <v>33000</v>
      </c>
      <c r="E457" s="24" t="s">
        <v>1603</v>
      </c>
      <c r="F457" s="129">
        <v>0.52459999999999996</v>
      </c>
      <c r="G457" s="32">
        <v>5399.45</v>
      </c>
      <c r="H457" s="21" t="s">
        <v>2030</v>
      </c>
      <c r="I457" s="248" t="s">
        <v>2034</v>
      </c>
      <c r="J457" s="194"/>
      <c r="K457" s="195"/>
      <c r="L457" s="196"/>
    </row>
    <row r="458" spans="1:12" ht="12.75" customHeight="1" x14ac:dyDescent="0.2">
      <c r="A458" s="132" t="s">
        <v>943</v>
      </c>
      <c r="B458" s="22" t="s">
        <v>942</v>
      </c>
      <c r="C458" s="128">
        <v>3.61</v>
      </c>
      <c r="D458" s="31">
        <v>33000</v>
      </c>
      <c r="E458" s="24" t="s">
        <v>1603</v>
      </c>
      <c r="F458" s="129">
        <v>0.66239999999999999</v>
      </c>
      <c r="G458" s="32">
        <v>6817.76</v>
      </c>
      <c r="H458" s="21" t="s">
        <v>2030</v>
      </c>
      <c r="I458" s="248" t="s">
        <v>2034</v>
      </c>
      <c r="J458" s="194"/>
      <c r="K458" s="195"/>
      <c r="L458" s="196"/>
    </row>
    <row r="459" spans="1:12" ht="12.75" customHeight="1" x14ac:dyDescent="0.2">
      <c r="A459" s="132" t="s">
        <v>944</v>
      </c>
      <c r="B459" s="22" t="s">
        <v>942</v>
      </c>
      <c r="C459" s="128">
        <v>5.45</v>
      </c>
      <c r="D459" s="31">
        <v>33000</v>
      </c>
      <c r="E459" s="24" t="s">
        <v>1603</v>
      </c>
      <c r="F459" s="129">
        <v>1.0053000000000001</v>
      </c>
      <c r="G459" s="32">
        <v>10347.06</v>
      </c>
      <c r="H459" s="21" t="s">
        <v>2030</v>
      </c>
      <c r="I459" s="248" t="s">
        <v>2034</v>
      </c>
      <c r="J459" s="194"/>
      <c r="K459" s="195"/>
      <c r="L459" s="196"/>
    </row>
    <row r="460" spans="1:12" ht="12.75" customHeight="1" x14ac:dyDescent="0.2">
      <c r="A460" s="132" t="s">
        <v>945</v>
      </c>
      <c r="B460" s="22" t="s">
        <v>942</v>
      </c>
      <c r="C460" s="128">
        <v>11.04</v>
      </c>
      <c r="D460" s="31">
        <v>55836</v>
      </c>
      <c r="E460" s="24" t="s">
        <v>1603</v>
      </c>
      <c r="F460" s="129">
        <v>2.17</v>
      </c>
      <c r="G460" s="32">
        <v>22334.75</v>
      </c>
      <c r="H460" s="21" t="s">
        <v>2030</v>
      </c>
      <c r="I460" s="248" t="s">
        <v>2034</v>
      </c>
      <c r="J460" s="194"/>
      <c r="K460" s="195"/>
      <c r="L460" s="196"/>
    </row>
    <row r="461" spans="1:12" ht="12.75" customHeight="1" x14ac:dyDescent="0.2">
      <c r="A461" s="132" t="s">
        <v>946</v>
      </c>
      <c r="B461" s="22" t="s">
        <v>947</v>
      </c>
      <c r="C461" s="128">
        <v>3.3899999999999997</v>
      </c>
      <c r="D461" s="31">
        <v>33000</v>
      </c>
      <c r="E461" s="24" t="s">
        <v>1603</v>
      </c>
      <c r="F461" s="129">
        <v>0.57540000000000002</v>
      </c>
      <c r="G461" s="32">
        <v>5922.31</v>
      </c>
      <c r="H461" s="21" t="s">
        <v>2030</v>
      </c>
      <c r="I461" s="248" t="s">
        <v>2034</v>
      </c>
      <c r="J461" s="194"/>
      <c r="K461" s="195"/>
      <c r="L461" s="196"/>
    </row>
    <row r="462" spans="1:12" ht="12.75" customHeight="1" x14ac:dyDescent="0.2">
      <c r="A462" s="132" t="s">
        <v>948</v>
      </c>
      <c r="B462" s="22" t="s">
        <v>947</v>
      </c>
      <c r="C462" s="128">
        <v>4.13</v>
      </c>
      <c r="D462" s="31">
        <v>33000</v>
      </c>
      <c r="E462" s="24" t="s">
        <v>1603</v>
      </c>
      <c r="F462" s="129">
        <v>0.70279999999999998</v>
      </c>
      <c r="G462" s="32">
        <v>7233.58</v>
      </c>
      <c r="H462" s="21" t="s">
        <v>2030</v>
      </c>
      <c r="I462" s="248" t="s">
        <v>2034</v>
      </c>
      <c r="J462" s="194"/>
      <c r="K462" s="195"/>
      <c r="L462" s="196"/>
    </row>
    <row r="463" spans="1:12" ht="12.75" customHeight="1" x14ac:dyDescent="0.2">
      <c r="A463" s="132" t="s">
        <v>949</v>
      </c>
      <c r="B463" s="22" t="s">
        <v>947</v>
      </c>
      <c r="C463" s="128">
        <v>6.27</v>
      </c>
      <c r="D463" s="31">
        <v>33000</v>
      </c>
      <c r="E463" s="24" t="s">
        <v>1603</v>
      </c>
      <c r="F463" s="129">
        <v>1.0226</v>
      </c>
      <c r="G463" s="32">
        <v>10525.12</v>
      </c>
      <c r="H463" s="21" t="s">
        <v>2030</v>
      </c>
      <c r="I463" s="248" t="s">
        <v>2034</v>
      </c>
      <c r="J463" s="194"/>
      <c r="K463" s="195"/>
      <c r="L463" s="196"/>
    </row>
    <row r="464" spans="1:12" ht="12.75" customHeight="1" x14ac:dyDescent="0.2">
      <c r="A464" s="132" t="s">
        <v>950</v>
      </c>
      <c r="B464" s="22" t="s">
        <v>947</v>
      </c>
      <c r="C464" s="128">
        <v>12.07</v>
      </c>
      <c r="D464" s="31">
        <v>50424</v>
      </c>
      <c r="E464" s="24" t="s">
        <v>1603</v>
      </c>
      <c r="F464" s="129">
        <v>1.9439</v>
      </c>
      <c r="G464" s="32">
        <v>20007.61</v>
      </c>
      <c r="H464" s="21" t="s">
        <v>2030</v>
      </c>
      <c r="I464" s="248" t="s">
        <v>2034</v>
      </c>
      <c r="J464" s="194"/>
      <c r="K464" s="195"/>
      <c r="L464" s="196"/>
    </row>
    <row r="465" spans="1:12" ht="12.75" customHeight="1" x14ac:dyDescent="0.2">
      <c r="A465" s="132" t="s">
        <v>951</v>
      </c>
      <c r="B465" s="22" t="s">
        <v>952</v>
      </c>
      <c r="C465" s="128">
        <v>3.1599999999999997</v>
      </c>
      <c r="D465" s="31">
        <v>33000</v>
      </c>
      <c r="E465" s="24" t="s">
        <v>1603</v>
      </c>
      <c r="F465" s="129">
        <v>0.64510000000000001</v>
      </c>
      <c r="G465" s="32">
        <v>6639.7</v>
      </c>
      <c r="H465" s="21" t="s">
        <v>2030</v>
      </c>
      <c r="I465" s="248" t="s">
        <v>2034</v>
      </c>
      <c r="J465" s="194"/>
      <c r="K465" s="195"/>
      <c r="L465" s="196"/>
    </row>
    <row r="466" spans="1:12" ht="12.75" customHeight="1" x14ac:dyDescent="0.2">
      <c r="A466" s="132" t="s">
        <v>953</v>
      </c>
      <c r="B466" s="22" t="s">
        <v>952</v>
      </c>
      <c r="C466" s="128">
        <v>4.05</v>
      </c>
      <c r="D466" s="31">
        <v>33000</v>
      </c>
      <c r="E466" s="24" t="s">
        <v>1603</v>
      </c>
      <c r="F466" s="129">
        <v>0.79420000000000002</v>
      </c>
      <c r="G466" s="32">
        <v>8174.31</v>
      </c>
      <c r="H466" s="21" t="s">
        <v>2030</v>
      </c>
      <c r="I466" s="248" t="s">
        <v>2034</v>
      </c>
      <c r="J466" s="194"/>
      <c r="K466" s="195"/>
      <c r="L466" s="196"/>
    </row>
    <row r="467" spans="1:12" ht="12.75" customHeight="1" x14ac:dyDescent="0.2">
      <c r="A467" s="132" t="s">
        <v>954</v>
      </c>
      <c r="B467" s="22" t="s">
        <v>952</v>
      </c>
      <c r="C467" s="128">
        <v>6.02</v>
      </c>
      <c r="D467" s="31">
        <v>33000</v>
      </c>
      <c r="E467" s="24" t="s">
        <v>1603</v>
      </c>
      <c r="F467" s="129">
        <v>1.1318999999999999</v>
      </c>
      <c r="G467" s="32">
        <v>11650.09</v>
      </c>
      <c r="H467" s="21" t="s">
        <v>2030</v>
      </c>
      <c r="I467" s="248" t="s">
        <v>2034</v>
      </c>
      <c r="J467" s="194"/>
      <c r="K467" s="195"/>
      <c r="L467" s="196"/>
    </row>
    <row r="468" spans="1:12" ht="12.75" customHeight="1" x14ac:dyDescent="0.2">
      <c r="A468" s="132" t="s">
        <v>955</v>
      </c>
      <c r="B468" s="22" t="s">
        <v>952</v>
      </c>
      <c r="C468" s="128">
        <v>9.83</v>
      </c>
      <c r="D468" s="31">
        <v>53702</v>
      </c>
      <c r="E468" s="24" t="s">
        <v>1603</v>
      </c>
      <c r="F468" s="129">
        <v>1.9309000000000001</v>
      </c>
      <c r="G468" s="32">
        <v>19873.810000000001</v>
      </c>
      <c r="H468" s="21" t="s">
        <v>2030</v>
      </c>
      <c r="I468" s="248" t="s">
        <v>2034</v>
      </c>
      <c r="J468" s="194"/>
      <c r="K468" s="195"/>
      <c r="L468" s="196"/>
    </row>
    <row r="469" spans="1:12" ht="12.75" customHeight="1" x14ac:dyDescent="0.2">
      <c r="A469" s="132" t="s">
        <v>956</v>
      </c>
      <c r="B469" s="22" t="s">
        <v>957</v>
      </c>
      <c r="C469" s="128">
        <v>2.8899999999999997</v>
      </c>
      <c r="D469" s="31">
        <v>33000</v>
      </c>
      <c r="E469" s="24" t="s">
        <v>1603</v>
      </c>
      <c r="F469" s="129">
        <v>0.4874</v>
      </c>
      <c r="G469" s="32">
        <v>5016.57</v>
      </c>
      <c r="H469" s="21" t="s">
        <v>2030</v>
      </c>
      <c r="I469" s="248" t="s">
        <v>2034</v>
      </c>
      <c r="J469" s="194"/>
      <c r="K469" s="195"/>
      <c r="L469" s="196"/>
    </row>
    <row r="470" spans="1:12" ht="12.75" customHeight="1" x14ac:dyDescent="0.2">
      <c r="A470" s="132" t="s">
        <v>958</v>
      </c>
      <c r="B470" s="22" t="s">
        <v>957</v>
      </c>
      <c r="C470" s="128">
        <v>3.7899999999999996</v>
      </c>
      <c r="D470" s="31">
        <v>33000</v>
      </c>
      <c r="E470" s="24" t="s">
        <v>1603</v>
      </c>
      <c r="F470" s="129">
        <v>0.62670000000000003</v>
      </c>
      <c r="G470" s="32">
        <v>6450.32</v>
      </c>
      <c r="H470" s="21" t="s">
        <v>2030</v>
      </c>
      <c r="I470" s="248" t="s">
        <v>2034</v>
      </c>
      <c r="J470" s="194"/>
      <c r="K470" s="195"/>
      <c r="L470" s="196"/>
    </row>
    <row r="471" spans="1:12" ht="12.75" customHeight="1" x14ac:dyDescent="0.2">
      <c r="A471" s="132" t="s">
        <v>959</v>
      </c>
      <c r="B471" s="22" t="s">
        <v>957</v>
      </c>
      <c r="C471" s="128">
        <v>5.96</v>
      </c>
      <c r="D471" s="31">
        <v>33000</v>
      </c>
      <c r="E471" s="24" t="s">
        <v>1603</v>
      </c>
      <c r="F471" s="129">
        <v>0.95250000000000001</v>
      </c>
      <c r="G471" s="32">
        <v>9803.6200000000008</v>
      </c>
      <c r="H471" s="21" t="s">
        <v>2030</v>
      </c>
      <c r="I471" s="248" t="s">
        <v>2034</v>
      </c>
      <c r="J471" s="194"/>
      <c r="K471" s="195"/>
      <c r="L471" s="196"/>
    </row>
    <row r="472" spans="1:12" ht="12.75" customHeight="1" x14ac:dyDescent="0.2">
      <c r="A472" s="132" t="s">
        <v>960</v>
      </c>
      <c r="B472" s="22" t="s">
        <v>957</v>
      </c>
      <c r="C472" s="128">
        <v>11.04</v>
      </c>
      <c r="D472" s="31">
        <v>56422</v>
      </c>
      <c r="E472" s="24" t="s">
        <v>1603</v>
      </c>
      <c r="F472" s="129">
        <v>1.9302999999999999</v>
      </c>
      <c r="G472" s="32">
        <v>19867.63</v>
      </c>
      <c r="H472" s="21" t="s">
        <v>2030</v>
      </c>
      <c r="I472" s="248" t="s">
        <v>2034</v>
      </c>
      <c r="J472" s="194"/>
      <c r="K472" s="195"/>
      <c r="L472" s="196"/>
    </row>
    <row r="473" spans="1:12" ht="12.75" customHeight="1" x14ac:dyDescent="0.2">
      <c r="A473" s="132" t="s">
        <v>961</v>
      </c>
      <c r="B473" s="22" t="s">
        <v>962</v>
      </c>
      <c r="C473" s="128">
        <v>3.34</v>
      </c>
      <c r="D473" s="31">
        <v>33000</v>
      </c>
      <c r="E473" s="24" t="s">
        <v>1603</v>
      </c>
      <c r="F473" s="129">
        <v>0.50839999999999996</v>
      </c>
      <c r="G473" s="32">
        <v>5232.71</v>
      </c>
      <c r="H473" s="21" t="s">
        <v>2030</v>
      </c>
      <c r="I473" s="248" t="s">
        <v>2034</v>
      </c>
      <c r="J473" s="194"/>
      <c r="K473" s="195"/>
      <c r="L473" s="196"/>
    </row>
    <row r="474" spans="1:12" ht="12.75" customHeight="1" x14ac:dyDescent="0.2">
      <c r="A474" s="132" t="s">
        <v>963</v>
      </c>
      <c r="B474" s="22" t="s">
        <v>962</v>
      </c>
      <c r="C474" s="128">
        <v>4.7299999999999995</v>
      </c>
      <c r="D474" s="31">
        <v>33000</v>
      </c>
      <c r="E474" s="24" t="s">
        <v>1603</v>
      </c>
      <c r="F474" s="129">
        <v>0.72150000000000003</v>
      </c>
      <c r="G474" s="32">
        <v>7426.05</v>
      </c>
      <c r="H474" s="21" t="s">
        <v>2030</v>
      </c>
      <c r="I474" s="248" t="s">
        <v>2034</v>
      </c>
      <c r="J474" s="194"/>
      <c r="K474" s="195"/>
      <c r="L474" s="196"/>
    </row>
    <row r="475" spans="1:12" ht="12.75" customHeight="1" x14ac:dyDescent="0.2">
      <c r="A475" s="132" t="s">
        <v>964</v>
      </c>
      <c r="B475" s="22" t="s">
        <v>962</v>
      </c>
      <c r="C475" s="128">
        <v>7.1</v>
      </c>
      <c r="D475" s="31">
        <v>34912</v>
      </c>
      <c r="E475" s="24" t="s">
        <v>1603</v>
      </c>
      <c r="F475" s="129">
        <v>1.0667</v>
      </c>
      <c r="G475" s="32">
        <v>10979.02</v>
      </c>
      <c r="H475" s="21" t="s">
        <v>2030</v>
      </c>
      <c r="I475" s="248" t="s">
        <v>2034</v>
      </c>
      <c r="J475" s="194"/>
      <c r="K475" s="195"/>
      <c r="L475" s="196"/>
    </row>
    <row r="476" spans="1:12" ht="12.75" customHeight="1" x14ac:dyDescent="0.2">
      <c r="A476" s="132" t="s">
        <v>965</v>
      </c>
      <c r="B476" s="22" t="s">
        <v>962</v>
      </c>
      <c r="C476" s="128">
        <v>12.39</v>
      </c>
      <c r="D476" s="31">
        <v>69502</v>
      </c>
      <c r="E476" s="24" t="s">
        <v>1603</v>
      </c>
      <c r="F476" s="129">
        <v>2.0495999999999999</v>
      </c>
      <c r="G476" s="32">
        <v>21095.53</v>
      </c>
      <c r="H476" s="21" t="s">
        <v>2030</v>
      </c>
      <c r="I476" s="248" t="s">
        <v>2034</v>
      </c>
      <c r="J476" s="194"/>
      <c r="K476" s="195"/>
      <c r="L476" s="196"/>
    </row>
    <row r="477" spans="1:12" ht="12.75" customHeight="1" x14ac:dyDescent="0.2">
      <c r="A477" s="132" t="s">
        <v>966</v>
      </c>
      <c r="B477" s="22" t="s">
        <v>967</v>
      </c>
      <c r="C477" s="128">
        <v>2.19</v>
      </c>
      <c r="D477" s="31">
        <v>33000</v>
      </c>
      <c r="E477" s="24" t="s">
        <v>1603</v>
      </c>
      <c r="F477" s="129">
        <v>0.36480000000000001</v>
      </c>
      <c r="G477" s="32">
        <v>3754.71</v>
      </c>
      <c r="H477" s="21" t="s">
        <v>2030</v>
      </c>
      <c r="I477" s="248" t="s">
        <v>2034</v>
      </c>
      <c r="J477" s="194"/>
      <c r="K477" s="195"/>
      <c r="L477" s="196"/>
    </row>
    <row r="478" spans="1:12" ht="12.75" customHeight="1" x14ac:dyDescent="0.2">
      <c r="A478" s="132" t="s">
        <v>968</v>
      </c>
      <c r="B478" s="22" t="s">
        <v>967</v>
      </c>
      <c r="C478" s="128">
        <v>2.9</v>
      </c>
      <c r="D478" s="31">
        <v>33000</v>
      </c>
      <c r="E478" s="24" t="s">
        <v>1603</v>
      </c>
      <c r="F478" s="129">
        <v>0.50570000000000004</v>
      </c>
      <c r="G478" s="32">
        <v>5204.92</v>
      </c>
      <c r="H478" s="21" t="s">
        <v>2030</v>
      </c>
      <c r="I478" s="248" t="s">
        <v>2034</v>
      </c>
      <c r="J478" s="194"/>
      <c r="K478" s="195"/>
      <c r="L478" s="196"/>
    </row>
    <row r="479" spans="1:12" ht="12.75" customHeight="1" x14ac:dyDescent="0.2">
      <c r="A479" s="132" t="s">
        <v>969</v>
      </c>
      <c r="B479" s="22" t="s">
        <v>967</v>
      </c>
      <c r="C479" s="128">
        <v>4.3199999999999994</v>
      </c>
      <c r="D479" s="31">
        <v>33000</v>
      </c>
      <c r="E479" s="24" t="s">
        <v>1603</v>
      </c>
      <c r="F479" s="129">
        <v>0.72009999999999996</v>
      </c>
      <c r="G479" s="32">
        <v>7411.64</v>
      </c>
      <c r="H479" s="21" t="s">
        <v>2030</v>
      </c>
      <c r="I479" s="248" t="s">
        <v>2034</v>
      </c>
      <c r="J479" s="194"/>
      <c r="K479" s="195"/>
      <c r="L479" s="196"/>
    </row>
    <row r="480" spans="1:12" ht="12.75" customHeight="1" x14ac:dyDescent="0.2">
      <c r="A480" s="132" t="s">
        <v>970</v>
      </c>
      <c r="B480" s="22" t="s">
        <v>967</v>
      </c>
      <c r="C480" s="128">
        <v>9.39</v>
      </c>
      <c r="D480" s="31">
        <v>33000</v>
      </c>
      <c r="E480" s="24" t="s">
        <v>1603</v>
      </c>
      <c r="F480" s="129">
        <v>1.5933999999999999</v>
      </c>
      <c r="G480" s="32">
        <v>16400.09</v>
      </c>
      <c r="H480" s="21" t="s">
        <v>2030</v>
      </c>
      <c r="I480" s="248" t="s">
        <v>2034</v>
      </c>
      <c r="J480" s="194"/>
      <c r="K480" s="195"/>
      <c r="L480" s="196"/>
    </row>
    <row r="481" spans="1:12" ht="12.75" customHeight="1" x14ac:dyDescent="0.2">
      <c r="A481" s="132" t="s">
        <v>971</v>
      </c>
      <c r="B481" s="22" t="s">
        <v>972</v>
      </c>
      <c r="C481" s="128">
        <v>2.17</v>
      </c>
      <c r="D481" s="31">
        <v>33000</v>
      </c>
      <c r="E481" s="24" t="s">
        <v>1603</v>
      </c>
      <c r="F481" s="129">
        <v>0.44919999999999999</v>
      </c>
      <c r="G481" s="32">
        <v>4623.3999999999996</v>
      </c>
      <c r="H481" s="21" t="s">
        <v>2030</v>
      </c>
      <c r="I481" s="248" t="s">
        <v>2034</v>
      </c>
      <c r="J481" s="194"/>
      <c r="K481" s="195"/>
      <c r="L481" s="196"/>
    </row>
    <row r="482" spans="1:12" ht="12.75" customHeight="1" x14ac:dyDescent="0.2">
      <c r="A482" s="132" t="s">
        <v>973</v>
      </c>
      <c r="B482" s="22" t="s">
        <v>972</v>
      </c>
      <c r="C482" s="128">
        <v>2.88</v>
      </c>
      <c r="D482" s="31">
        <v>33000</v>
      </c>
      <c r="E482" s="24" t="s">
        <v>1603</v>
      </c>
      <c r="F482" s="129">
        <v>0.57850000000000001</v>
      </c>
      <c r="G482" s="32">
        <v>5954.22</v>
      </c>
      <c r="H482" s="21" t="s">
        <v>2030</v>
      </c>
      <c r="I482" s="248" t="s">
        <v>2034</v>
      </c>
      <c r="J482" s="194"/>
      <c r="K482" s="195"/>
      <c r="L482" s="196"/>
    </row>
    <row r="483" spans="1:12" ht="12.75" customHeight="1" x14ac:dyDescent="0.2">
      <c r="A483" s="132" t="s">
        <v>974</v>
      </c>
      <c r="B483" s="22" t="s">
        <v>972</v>
      </c>
      <c r="C483" s="128">
        <v>4.1899999999999995</v>
      </c>
      <c r="D483" s="31">
        <v>33000</v>
      </c>
      <c r="E483" s="24" t="s">
        <v>1603</v>
      </c>
      <c r="F483" s="129">
        <v>0.78569999999999995</v>
      </c>
      <c r="G483" s="32">
        <v>8086.83</v>
      </c>
      <c r="H483" s="21" t="s">
        <v>2030</v>
      </c>
      <c r="I483" s="248" t="s">
        <v>2034</v>
      </c>
      <c r="J483" s="194"/>
      <c r="K483" s="195"/>
      <c r="L483" s="196"/>
    </row>
    <row r="484" spans="1:12" ht="12.75" customHeight="1" x14ac:dyDescent="0.2">
      <c r="A484" s="132" t="s">
        <v>975</v>
      </c>
      <c r="B484" s="22" t="s">
        <v>972</v>
      </c>
      <c r="C484" s="128">
        <v>8.14</v>
      </c>
      <c r="D484" s="31">
        <v>41765</v>
      </c>
      <c r="E484" s="24" t="s">
        <v>1603</v>
      </c>
      <c r="F484" s="129">
        <v>1.4149</v>
      </c>
      <c r="G484" s="32">
        <v>14562.87</v>
      </c>
      <c r="H484" s="21" t="s">
        <v>2030</v>
      </c>
      <c r="I484" s="248" t="s">
        <v>2034</v>
      </c>
      <c r="J484" s="194"/>
      <c r="K484" s="195"/>
      <c r="L484" s="196"/>
    </row>
    <row r="485" spans="1:12" ht="12.75" customHeight="1" x14ac:dyDescent="0.2">
      <c r="A485" s="132" t="s">
        <v>976</v>
      </c>
      <c r="B485" s="22" t="s">
        <v>977</v>
      </c>
      <c r="C485" s="128">
        <v>3.3099999999999996</v>
      </c>
      <c r="D485" s="31">
        <v>33000</v>
      </c>
      <c r="E485" s="24" t="s">
        <v>1603</v>
      </c>
      <c r="F485" s="129">
        <v>0.4904</v>
      </c>
      <c r="G485" s="32">
        <v>5047.45</v>
      </c>
      <c r="H485" s="21" t="s">
        <v>2030</v>
      </c>
      <c r="I485" s="248" t="s">
        <v>2034</v>
      </c>
      <c r="J485" s="194"/>
      <c r="K485" s="195"/>
      <c r="L485" s="196"/>
    </row>
    <row r="486" spans="1:12" ht="12.75" customHeight="1" x14ac:dyDescent="0.2">
      <c r="A486" s="132" t="s">
        <v>978</v>
      </c>
      <c r="B486" s="22" t="s">
        <v>977</v>
      </c>
      <c r="C486" s="128">
        <v>4.12</v>
      </c>
      <c r="D486" s="31">
        <v>33000</v>
      </c>
      <c r="E486" s="24" t="s">
        <v>1603</v>
      </c>
      <c r="F486" s="129">
        <v>0.64900000000000002</v>
      </c>
      <c r="G486" s="32">
        <v>6679.84</v>
      </c>
      <c r="H486" s="21" t="s">
        <v>2030</v>
      </c>
      <c r="I486" s="248" t="s">
        <v>2034</v>
      </c>
      <c r="J486" s="194"/>
      <c r="K486" s="195"/>
      <c r="L486" s="196"/>
    </row>
    <row r="487" spans="1:12" ht="12.75" customHeight="1" x14ac:dyDescent="0.2">
      <c r="A487" s="132" t="s">
        <v>979</v>
      </c>
      <c r="B487" s="22" t="s">
        <v>977</v>
      </c>
      <c r="C487" s="128">
        <v>6.3599999999999994</v>
      </c>
      <c r="D487" s="31">
        <v>33000</v>
      </c>
      <c r="E487" s="24" t="s">
        <v>1603</v>
      </c>
      <c r="F487" s="129">
        <v>0.98319999999999996</v>
      </c>
      <c r="G487" s="32">
        <v>10119.6</v>
      </c>
      <c r="H487" s="21" t="s">
        <v>2030</v>
      </c>
      <c r="I487" s="248" t="s">
        <v>2034</v>
      </c>
      <c r="J487" s="194"/>
      <c r="K487" s="195"/>
      <c r="L487" s="196"/>
    </row>
    <row r="488" spans="1:12" ht="12.75" customHeight="1" x14ac:dyDescent="0.2">
      <c r="A488" s="132" t="s">
        <v>980</v>
      </c>
      <c r="B488" s="22" t="s">
        <v>977</v>
      </c>
      <c r="C488" s="128">
        <v>12.48</v>
      </c>
      <c r="D488" s="31">
        <v>98000</v>
      </c>
      <c r="E488" s="24" t="s">
        <v>1603</v>
      </c>
      <c r="F488" s="129">
        <v>1.984</v>
      </c>
      <c r="G488" s="32">
        <v>20420.34</v>
      </c>
      <c r="H488" s="21" t="s">
        <v>2030</v>
      </c>
      <c r="I488" s="248" t="s">
        <v>2034</v>
      </c>
      <c r="J488" s="194"/>
      <c r="K488" s="195"/>
      <c r="L488" s="196"/>
    </row>
    <row r="489" spans="1:12" ht="12.75" customHeight="1" x14ac:dyDescent="0.2">
      <c r="A489" s="132" t="s">
        <v>981</v>
      </c>
      <c r="B489" s="22" t="s">
        <v>982</v>
      </c>
      <c r="C489" s="128">
        <v>2.5199999999999996</v>
      </c>
      <c r="D489" s="31">
        <v>33000</v>
      </c>
      <c r="E489" s="24" t="s">
        <v>1603</v>
      </c>
      <c r="F489" s="129">
        <v>0.51080000000000003</v>
      </c>
      <c r="G489" s="32">
        <v>5257.41</v>
      </c>
      <c r="H489" s="21" t="s">
        <v>2030</v>
      </c>
      <c r="I489" s="248" t="s">
        <v>2034</v>
      </c>
      <c r="J489" s="194"/>
      <c r="K489" s="195"/>
      <c r="L489" s="196"/>
    </row>
    <row r="490" spans="1:12" ht="12.75" customHeight="1" x14ac:dyDescent="0.2">
      <c r="A490" s="132" t="s">
        <v>983</v>
      </c>
      <c r="B490" s="22" t="s">
        <v>982</v>
      </c>
      <c r="C490" s="128">
        <v>3.3499999999999996</v>
      </c>
      <c r="D490" s="31">
        <v>33000</v>
      </c>
      <c r="E490" s="24" t="s">
        <v>1603</v>
      </c>
      <c r="F490" s="129">
        <v>0.67769999999999997</v>
      </c>
      <c r="G490" s="32">
        <v>6975.23</v>
      </c>
      <c r="H490" s="21" t="s">
        <v>2030</v>
      </c>
      <c r="I490" s="248" t="s">
        <v>2034</v>
      </c>
      <c r="J490" s="194"/>
      <c r="K490" s="195"/>
      <c r="L490" s="196"/>
    </row>
    <row r="491" spans="1:12" ht="12.75" customHeight="1" x14ac:dyDescent="0.2">
      <c r="A491" s="132" t="s">
        <v>984</v>
      </c>
      <c r="B491" s="22" t="s">
        <v>982</v>
      </c>
      <c r="C491" s="128">
        <v>5.05</v>
      </c>
      <c r="D491" s="31">
        <v>33000</v>
      </c>
      <c r="E491" s="24" t="s">
        <v>1603</v>
      </c>
      <c r="F491" s="129">
        <v>1.002</v>
      </c>
      <c r="G491" s="32">
        <v>10313.1</v>
      </c>
      <c r="H491" s="21" t="s">
        <v>2030</v>
      </c>
      <c r="I491" s="248" t="s">
        <v>2034</v>
      </c>
      <c r="J491" s="194"/>
      <c r="K491" s="195"/>
      <c r="L491" s="196"/>
    </row>
    <row r="492" spans="1:12" ht="12.75" customHeight="1" x14ac:dyDescent="0.2">
      <c r="A492" s="132" t="s">
        <v>985</v>
      </c>
      <c r="B492" s="22" t="s">
        <v>982</v>
      </c>
      <c r="C492" s="128">
        <v>8.7799999999999994</v>
      </c>
      <c r="D492" s="31">
        <v>47996</v>
      </c>
      <c r="E492" s="24" t="s">
        <v>1603</v>
      </c>
      <c r="F492" s="129">
        <v>1.8601000000000001</v>
      </c>
      <c r="G492" s="32">
        <v>19145.099999999999</v>
      </c>
      <c r="H492" s="21" t="s">
        <v>2030</v>
      </c>
      <c r="I492" s="248" t="s">
        <v>2034</v>
      </c>
      <c r="J492" s="194"/>
      <c r="K492" s="195"/>
      <c r="L492" s="196"/>
    </row>
    <row r="493" spans="1:12" ht="12.75" customHeight="1" x14ac:dyDescent="0.2">
      <c r="A493" s="132" t="s">
        <v>986</v>
      </c>
      <c r="B493" s="22" t="s">
        <v>987</v>
      </c>
      <c r="C493" s="128">
        <v>2.5199999999999996</v>
      </c>
      <c r="D493" s="31">
        <v>33000</v>
      </c>
      <c r="E493" s="24" t="s">
        <v>1603</v>
      </c>
      <c r="F493" s="129">
        <v>0.45179999999999998</v>
      </c>
      <c r="G493" s="32">
        <v>4650.16</v>
      </c>
      <c r="H493" s="21" t="s">
        <v>2030</v>
      </c>
      <c r="I493" s="248" t="s">
        <v>2034</v>
      </c>
      <c r="J493" s="194"/>
      <c r="K493" s="195"/>
      <c r="L493" s="196"/>
    </row>
    <row r="494" spans="1:12" ht="12.75" customHeight="1" x14ac:dyDescent="0.2">
      <c r="A494" s="132" t="s">
        <v>988</v>
      </c>
      <c r="B494" s="22" t="s">
        <v>987</v>
      </c>
      <c r="C494" s="128">
        <v>3.5399999999999996</v>
      </c>
      <c r="D494" s="31">
        <v>33000</v>
      </c>
      <c r="E494" s="24" t="s">
        <v>1603</v>
      </c>
      <c r="F494" s="129">
        <v>0.62809999999999999</v>
      </c>
      <c r="G494" s="32">
        <v>6464.73</v>
      </c>
      <c r="H494" s="21" t="s">
        <v>2030</v>
      </c>
      <c r="I494" s="248" t="s">
        <v>2034</v>
      </c>
      <c r="J494" s="194"/>
      <c r="K494" s="195"/>
      <c r="L494" s="196"/>
    </row>
    <row r="495" spans="1:12" ht="12.75" customHeight="1" x14ac:dyDescent="0.2">
      <c r="A495" s="132" t="s">
        <v>989</v>
      </c>
      <c r="B495" s="22" t="s">
        <v>987</v>
      </c>
      <c r="C495" s="128">
        <v>5.3</v>
      </c>
      <c r="D495" s="31">
        <v>33000</v>
      </c>
      <c r="E495" s="24" t="s">
        <v>1603</v>
      </c>
      <c r="F495" s="129">
        <v>0.91159999999999997</v>
      </c>
      <c r="G495" s="32">
        <v>9382.65</v>
      </c>
      <c r="H495" s="21" t="s">
        <v>2030</v>
      </c>
      <c r="I495" s="248" t="s">
        <v>2034</v>
      </c>
      <c r="J495" s="194"/>
      <c r="K495" s="195"/>
      <c r="L495" s="196"/>
    </row>
    <row r="496" spans="1:12" ht="12.75" customHeight="1" x14ac:dyDescent="0.2">
      <c r="A496" s="132" t="s">
        <v>990</v>
      </c>
      <c r="B496" s="22" t="s">
        <v>987</v>
      </c>
      <c r="C496" s="128">
        <v>10.66</v>
      </c>
      <c r="D496" s="31">
        <v>47268</v>
      </c>
      <c r="E496" s="24" t="s">
        <v>1603</v>
      </c>
      <c r="F496" s="129">
        <v>1.8052999999999999</v>
      </c>
      <c r="G496" s="32">
        <v>18581.07</v>
      </c>
      <c r="H496" s="21" t="s">
        <v>2030</v>
      </c>
      <c r="I496" s="248" t="s">
        <v>2034</v>
      </c>
      <c r="J496" s="194"/>
      <c r="K496" s="195"/>
      <c r="L496" s="196"/>
    </row>
    <row r="497" spans="1:12" ht="12.75" customHeight="1" x14ac:dyDescent="0.2">
      <c r="A497" s="132" t="s">
        <v>991</v>
      </c>
      <c r="B497" s="22" t="s">
        <v>992</v>
      </c>
      <c r="C497" s="128">
        <v>4.6899999999999995</v>
      </c>
      <c r="D497" s="31">
        <v>38091</v>
      </c>
      <c r="E497" s="24" t="s">
        <v>1603</v>
      </c>
      <c r="F497" s="129">
        <v>1.5085</v>
      </c>
      <c r="G497" s="32">
        <v>15526.25</v>
      </c>
      <c r="H497" s="21" t="s">
        <v>2030</v>
      </c>
      <c r="I497" s="248" t="s">
        <v>2034</v>
      </c>
      <c r="J497" s="194"/>
      <c r="K497" s="195"/>
      <c r="L497" s="196"/>
    </row>
    <row r="498" spans="1:12" ht="12.75" customHeight="1" x14ac:dyDescent="0.2">
      <c r="A498" s="132" t="s">
        <v>993</v>
      </c>
      <c r="B498" s="22" t="s">
        <v>992</v>
      </c>
      <c r="C498" s="128">
        <v>6.12</v>
      </c>
      <c r="D498" s="31">
        <v>59063</v>
      </c>
      <c r="E498" s="24" t="s">
        <v>1603</v>
      </c>
      <c r="F498" s="129">
        <v>1.9595</v>
      </c>
      <c r="G498" s="32">
        <v>20168.169999999998</v>
      </c>
      <c r="H498" s="21" t="s">
        <v>2030</v>
      </c>
      <c r="I498" s="248" t="s">
        <v>2034</v>
      </c>
      <c r="J498" s="194"/>
      <c r="K498" s="195"/>
      <c r="L498" s="196"/>
    </row>
    <row r="499" spans="1:12" ht="12.75" customHeight="1" x14ac:dyDescent="0.2">
      <c r="A499" s="132" t="s">
        <v>994</v>
      </c>
      <c r="B499" s="22" t="s">
        <v>992</v>
      </c>
      <c r="C499" s="128">
        <v>10.82</v>
      </c>
      <c r="D499" s="31">
        <v>98000</v>
      </c>
      <c r="E499" s="24" t="s">
        <v>1603</v>
      </c>
      <c r="F499" s="129">
        <v>3.1027999999999998</v>
      </c>
      <c r="G499" s="32">
        <v>31935.599999999999</v>
      </c>
      <c r="H499" s="21" t="s">
        <v>2030</v>
      </c>
      <c r="I499" s="248" t="s">
        <v>2034</v>
      </c>
      <c r="J499" s="194"/>
      <c r="K499" s="195"/>
      <c r="L499" s="196"/>
    </row>
    <row r="500" spans="1:12" ht="12.75" customHeight="1" x14ac:dyDescent="0.2">
      <c r="A500" s="132" t="s">
        <v>995</v>
      </c>
      <c r="B500" s="22" t="s">
        <v>992</v>
      </c>
      <c r="C500" s="128">
        <v>21.810000000000002</v>
      </c>
      <c r="D500" s="31">
        <v>98000</v>
      </c>
      <c r="E500" s="24" t="s">
        <v>1603</v>
      </c>
      <c r="F500" s="129">
        <v>6.3822999999999999</v>
      </c>
      <c r="G500" s="32">
        <v>65689.89</v>
      </c>
      <c r="H500" s="21" t="s">
        <v>2030</v>
      </c>
      <c r="I500" s="248" t="s">
        <v>2034</v>
      </c>
      <c r="J500" s="194"/>
      <c r="K500" s="195"/>
      <c r="L500" s="196"/>
    </row>
    <row r="501" spans="1:12" ht="12.75" customHeight="1" x14ac:dyDescent="0.2">
      <c r="A501" s="132" t="s">
        <v>996</v>
      </c>
      <c r="B501" s="22" t="s">
        <v>997</v>
      </c>
      <c r="C501" s="128">
        <v>4.5</v>
      </c>
      <c r="D501" s="31">
        <v>33000</v>
      </c>
      <c r="E501" s="24" t="s">
        <v>1603</v>
      </c>
      <c r="F501" s="129">
        <v>1.3048999999999999</v>
      </c>
      <c r="G501" s="32">
        <v>13430.7</v>
      </c>
      <c r="H501" s="21" t="s">
        <v>2030</v>
      </c>
      <c r="I501" s="248" t="s">
        <v>2034</v>
      </c>
      <c r="J501" s="194"/>
      <c r="K501" s="195"/>
      <c r="L501" s="196"/>
    </row>
    <row r="502" spans="1:12" ht="12.75" customHeight="1" x14ac:dyDescent="0.2">
      <c r="A502" s="132" t="s">
        <v>998</v>
      </c>
      <c r="B502" s="22" t="s">
        <v>997</v>
      </c>
      <c r="C502" s="128">
        <v>7.0699999999999994</v>
      </c>
      <c r="D502" s="31">
        <v>42516</v>
      </c>
      <c r="E502" s="24" t="s">
        <v>1603</v>
      </c>
      <c r="F502" s="129">
        <v>1.8249</v>
      </c>
      <c r="G502" s="32">
        <v>18782.8</v>
      </c>
      <c r="H502" s="21" t="s">
        <v>2030</v>
      </c>
      <c r="I502" s="248" t="s">
        <v>2034</v>
      </c>
      <c r="J502" s="194"/>
      <c r="K502" s="195"/>
      <c r="L502" s="196"/>
    </row>
    <row r="503" spans="1:12" ht="12.75" customHeight="1" x14ac:dyDescent="0.2">
      <c r="A503" s="132" t="s">
        <v>999</v>
      </c>
      <c r="B503" s="22" t="s">
        <v>997</v>
      </c>
      <c r="C503" s="128">
        <v>11.17</v>
      </c>
      <c r="D503" s="31">
        <v>62635</v>
      </c>
      <c r="E503" s="24" t="s">
        <v>1603</v>
      </c>
      <c r="F503" s="129">
        <v>2.5710999999999999</v>
      </c>
      <c r="G503" s="32">
        <v>26463.07</v>
      </c>
      <c r="H503" s="21" t="s">
        <v>2030</v>
      </c>
      <c r="I503" s="248" t="s">
        <v>2034</v>
      </c>
      <c r="J503" s="194"/>
      <c r="K503" s="195"/>
      <c r="L503" s="196"/>
    </row>
    <row r="504" spans="1:12" ht="12.75" customHeight="1" x14ac:dyDescent="0.2">
      <c r="A504" s="132" t="s">
        <v>1000</v>
      </c>
      <c r="B504" s="22" t="s">
        <v>997</v>
      </c>
      <c r="C504" s="128">
        <v>19.940000000000001</v>
      </c>
      <c r="D504" s="31">
        <v>98000</v>
      </c>
      <c r="E504" s="24" t="s">
        <v>1603</v>
      </c>
      <c r="F504" s="129">
        <v>5.0240999999999998</v>
      </c>
      <c r="G504" s="32">
        <v>51710.6</v>
      </c>
      <c r="H504" s="21" t="s">
        <v>2030</v>
      </c>
      <c r="I504" s="248" t="s">
        <v>2034</v>
      </c>
      <c r="J504" s="194"/>
      <c r="K504" s="195"/>
      <c r="L504" s="196"/>
    </row>
    <row r="505" spans="1:12" ht="12.75" customHeight="1" x14ac:dyDescent="0.2">
      <c r="A505" s="132" t="s">
        <v>1001</v>
      </c>
      <c r="B505" s="22" t="s">
        <v>1002</v>
      </c>
      <c r="C505" s="128">
        <v>4.0599999999999996</v>
      </c>
      <c r="D505" s="31">
        <v>33000</v>
      </c>
      <c r="E505" s="24" t="s">
        <v>1603</v>
      </c>
      <c r="F505" s="129">
        <v>1.1851</v>
      </c>
      <c r="G505" s="32">
        <v>12197.65</v>
      </c>
      <c r="H505" s="21" t="s">
        <v>2030</v>
      </c>
      <c r="I505" s="248" t="s">
        <v>2034</v>
      </c>
      <c r="J505" s="194"/>
      <c r="K505" s="195"/>
      <c r="L505" s="196"/>
    </row>
    <row r="506" spans="1:12" ht="12.75" customHeight="1" x14ac:dyDescent="0.2">
      <c r="A506" s="132" t="s">
        <v>1003</v>
      </c>
      <c r="B506" s="22" t="s">
        <v>1002</v>
      </c>
      <c r="C506" s="128">
        <v>5.68</v>
      </c>
      <c r="D506" s="31">
        <v>40595</v>
      </c>
      <c r="E506" s="24" t="s">
        <v>1603</v>
      </c>
      <c r="F506" s="129">
        <v>1.5636000000000001</v>
      </c>
      <c r="G506" s="32">
        <v>16093.37</v>
      </c>
      <c r="H506" s="21" t="s">
        <v>2030</v>
      </c>
      <c r="I506" s="248" t="s">
        <v>2034</v>
      </c>
      <c r="J506" s="194"/>
      <c r="K506" s="195"/>
      <c r="L506" s="196"/>
    </row>
    <row r="507" spans="1:12" ht="12.75" customHeight="1" x14ac:dyDescent="0.2">
      <c r="A507" s="132" t="s">
        <v>1004</v>
      </c>
      <c r="B507" s="22" t="s">
        <v>1002</v>
      </c>
      <c r="C507" s="128">
        <v>8.99</v>
      </c>
      <c r="D507" s="31">
        <v>52832</v>
      </c>
      <c r="E507" s="24" t="s">
        <v>1603</v>
      </c>
      <c r="F507" s="129">
        <v>2.3607</v>
      </c>
      <c r="G507" s="32">
        <v>24297.53</v>
      </c>
      <c r="H507" s="21" t="s">
        <v>2030</v>
      </c>
      <c r="I507" s="248" t="s">
        <v>2034</v>
      </c>
      <c r="J507" s="194"/>
      <c r="K507" s="195"/>
      <c r="L507" s="196"/>
    </row>
    <row r="508" spans="1:12" ht="12.75" customHeight="1" x14ac:dyDescent="0.2">
      <c r="A508" s="132" t="s">
        <v>1005</v>
      </c>
      <c r="B508" s="22" t="s">
        <v>1002</v>
      </c>
      <c r="C508" s="128">
        <v>17.510000000000002</v>
      </c>
      <c r="D508" s="31">
        <v>98000</v>
      </c>
      <c r="E508" s="24" t="s">
        <v>1603</v>
      </c>
      <c r="F508" s="129">
        <v>4.6361999999999997</v>
      </c>
      <c r="G508" s="32">
        <v>47718.13</v>
      </c>
      <c r="H508" s="21" t="s">
        <v>2030</v>
      </c>
      <c r="I508" s="248" t="s">
        <v>2034</v>
      </c>
      <c r="J508" s="194"/>
      <c r="K508" s="195"/>
      <c r="L508" s="196"/>
    </row>
    <row r="509" spans="1:12" ht="12.75" customHeight="1" x14ac:dyDescent="0.2">
      <c r="A509" s="132" t="s">
        <v>1006</v>
      </c>
      <c r="B509" s="22" t="s">
        <v>1007</v>
      </c>
      <c r="C509" s="128">
        <v>2.3699999999999997</v>
      </c>
      <c r="D509" s="31">
        <v>33000</v>
      </c>
      <c r="E509" s="24" t="s">
        <v>1603</v>
      </c>
      <c r="F509" s="129">
        <v>0.93440000000000001</v>
      </c>
      <c r="G509" s="32">
        <v>9617.32</v>
      </c>
      <c r="H509" s="21" t="s">
        <v>2030</v>
      </c>
      <c r="I509" s="248" t="s">
        <v>2034</v>
      </c>
      <c r="J509" s="194"/>
      <c r="K509" s="195"/>
      <c r="L509" s="196"/>
    </row>
    <row r="510" spans="1:12" ht="12.75" customHeight="1" x14ac:dyDescent="0.2">
      <c r="A510" s="132" t="s">
        <v>1008</v>
      </c>
      <c r="B510" s="22" t="s">
        <v>1007</v>
      </c>
      <c r="C510" s="128">
        <v>3.65</v>
      </c>
      <c r="D510" s="31">
        <v>33000</v>
      </c>
      <c r="E510" s="24" t="s">
        <v>1603</v>
      </c>
      <c r="F510" s="129">
        <v>1.2309000000000001</v>
      </c>
      <c r="G510" s="32">
        <v>12669.05</v>
      </c>
      <c r="H510" s="21" t="s">
        <v>2030</v>
      </c>
      <c r="I510" s="248" t="s">
        <v>2034</v>
      </c>
      <c r="J510" s="194"/>
      <c r="K510" s="195"/>
      <c r="L510" s="196"/>
    </row>
    <row r="511" spans="1:12" ht="12.75" customHeight="1" x14ac:dyDescent="0.2">
      <c r="A511" s="132" t="s">
        <v>1009</v>
      </c>
      <c r="B511" s="22" t="s">
        <v>1007</v>
      </c>
      <c r="C511" s="128">
        <v>6.3599999999999994</v>
      </c>
      <c r="D511" s="31">
        <v>34338</v>
      </c>
      <c r="E511" s="24" t="s">
        <v>1603</v>
      </c>
      <c r="F511" s="129">
        <v>1.7676000000000001</v>
      </c>
      <c r="G511" s="32">
        <v>18193.04</v>
      </c>
      <c r="H511" s="21" t="s">
        <v>2030</v>
      </c>
      <c r="I511" s="248" t="s">
        <v>2034</v>
      </c>
      <c r="J511" s="194"/>
      <c r="K511" s="195"/>
      <c r="L511" s="196"/>
    </row>
    <row r="512" spans="1:12" ht="12.75" customHeight="1" x14ac:dyDescent="0.2">
      <c r="A512" s="132" t="s">
        <v>1010</v>
      </c>
      <c r="B512" s="22" t="s">
        <v>1007</v>
      </c>
      <c r="C512" s="128">
        <v>13.84</v>
      </c>
      <c r="D512" s="31">
        <v>90246</v>
      </c>
      <c r="E512" s="24" t="s">
        <v>1603</v>
      </c>
      <c r="F512" s="129">
        <v>3.6726000000000001</v>
      </c>
      <c r="G512" s="32">
        <v>37800.269999999997</v>
      </c>
      <c r="H512" s="21" t="s">
        <v>2030</v>
      </c>
      <c r="I512" s="248" t="s">
        <v>2034</v>
      </c>
      <c r="J512" s="194"/>
      <c r="K512" s="195"/>
      <c r="L512" s="196"/>
    </row>
    <row r="513" spans="1:12" ht="12.75" customHeight="1" x14ac:dyDescent="0.2">
      <c r="A513" s="132" t="s">
        <v>1011</v>
      </c>
      <c r="B513" s="22" t="s">
        <v>1012</v>
      </c>
      <c r="C513" s="128">
        <v>4.54</v>
      </c>
      <c r="D513" s="31">
        <v>33448</v>
      </c>
      <c r="E513" s="24" t="s">
        <v>1603</v>
      </c>
      <c r="F513" s="129">
        <v>1.2524999999999999</v>
      </c>
      <c r="G513" s="32">
        <v>12891.37</v>
      </c>
      <c r="H513" s="21" t="s">
        <v>2030</v>
      </c>
      <c r="I513" s="248" t="s">
        <v>2034</v>
      </c>
      <c r="J513" s="194"/>
      <c r="K513" s="195"/>
      <c r="L513" s="196"/>
    </row>
    <row r="514" spans="1:12" ht="12.75" customHeight="1" x14ac:dyDescent="0.2">
      <c r="A514" s="132" t="s">
        <v>1013</v>
      </c>
      <c r="B514" s="22" t="s">
        <v>1012</v>
      </c>
      <c r="C514" s="128">
        <v>5.4399999999999995</v>
      </c>
      <c r="D514" s="31">
        <v>33000</v>
      </c>
      <c r="E514" s="24" t="s">
        <v>1603</v>
      </c>
      <c r="F514" s="129">
        <v>1.3731</v>
      </c>
      <c r="G514" s="32">
        <v>14132.65</v>
      </c>
      <c r="H514" s="21" t="s">
        <v>2030</v>
      </c>
      <c r="I514" s="248" t="s">
        <v>2034</v>
      </c>
      <c r="J514" s="194"/>
      <c r="K514" s="195"/>
      <c r="L514" s="196"/>
    </row>
    <row r="515" spans="1:12" ht="12.75" customHeight="1" x14ac:dyDescent="0.2">
      <c r="A515" s="132" t="s">
        <v>1014</v>
      </c>
      <c r="B515" s="22" t="s">
        <v>1012</v>
      </c>
      <c r="C515" s="128">
        <v>10.68</v>
      </c>
      <c r="D515" s="31">
        <v>61470</v>
      </c>
      <c r="E515" s="24" t="s">
        <v>1603</v>
      </c>
      <c r="F515" s="129">
        <v>2.3157999999999999</v>
      </c>
      <c r="G515" s="32">
        <v>23835.39</v>
      </c>
      <c r="H515" s="21" t="s">
        <v>2030</v>
      </c>
      <c r="I515" s="248" t="s">
        <v>2034</v>
      </c>
      <c r="J515" s="194"/>
      <c r="K515" s="195"/>
      <c r="L515" s="196"/>
    </row>
    <row r="516" spans="1:12" ht="12.75" customHeight="1" x14ac:dyDescent="0.2">
      <c r="A516" s="132" t="s">
        <v>1015</v>
      </c>
      <c r="B516" s="22" t="s">
        <v>1012</v>
      </c>
      <c r="C516" s="128">
        <v>21.48</v>
      </c>
      <c r="D516" s="31">
        <v>98000</v>
      </c>
      <c r="E516" s="24" t="s">
        <v>1603</v>
      </c>
      <c r="F516" s="129">
        <v>5.19</v>
      </c>
      <c r="G516" s="32">
        <v>53418.13</v>
      </c>
      <c r="H516" s="21" t="s">
        <v>2030</v>
      </c>
      <c r="I516" s="248" t="s">
        <v>2034</v>
      </c>
      <c r="J516" s="194"/>
      <c r="K516" s="195"/>
      <c r="L516" s="196"/>
    </row>
    <row r="517" spans="1:12" ht="12.75" customHeight="1" x14ac:dyDescent="0.2">
      <c r="A517" s="132" t="s">
        <v>1016</v>
      </c>
      <c r="B517" s="22" t="s">
        <v>1017</v>
      </c>
      <c r="C517" s="128">
        <v>2.8</v>
      </c>
      <c r="D517" s="31">
        <v>33000</v>
      </c>
      <c r="E517" s="24" t="s">
        <v>1603</v>
      </c>
      <c r="F517" s="129">
        <v>0.47110000000000002</v>
      </c>
      <c r="G517" s="32">
        <v>4848.8</v>
      </c>
      <c r="H517" s="21" t="s">
        <v>2030</v>
      </c>
      <c r="I517" s="248" t="s">
        <v>2034</v>
      </c>
      <c r="J517" s="194"/>
      <c r="K517" s="195"/>
      <c r="L517" s="196"/>
    </row>
    <row r="518" spans="1:12" ht="12.75" customHeight="1" x14ac:dyDescent="0.2">
      <c r="A518" s="132" t="s">
        <v>1018</v>
      </c>
      <c r="B518" s="22" t="s">
        <v>1017</v>
      </c>
      <c r="C518" s="128">
        <v>3.61</v>
      </c>
      <c r="D518" s="31">
        <v>33000</v>
      </c>
      <c r="E518" s="24" t="s">
        <v>1603</v>
      </c>
      <c r="F518" s="129">
        <v>0.59450000000000003</v>
      </c>
      <c r="G518" s="32">
        <v>6118.9</v>
      </c>
      <c r="H518" s="21" t="s">
        <v>2030</v>
      </c>
      <c r="I518" s="248" t="s">
        <v>2034</v>
      </c>
      <c r="J518" s="194"/>
      <c r="K518" s="195"/>
      <c r="L518" s="196"/>
    </row>
    <row r="519" spans="1:12" ht="12.75" customHeight="1" x14ac:dyDescent="0.2">
      <c r="A519" s="132" t="s">
        <v>1019</v>
      </c>
      <c r="B519" s="22" t="s">
        <v>1017</v>
      </c>
      <c r="C519" s="128">
        <v>5.81</v>
      </c>
      <c r="D519" s="31">
        <v>33000</v>
      </c>
      <c r="E519" s="24" t="s">
        <v>1603</v>
      </c>
      <c r="F519" s="129">
        <v>0.95930000000000004</v>
      </c>
      <c r="G519" s="32">
        <v>9873.6</v>
      </c>
      <c r="H519" s="21" t="s">
        <v>2030</v>
      </c>
      <c r="I519" s="248" t="s">
        <v>2034</v>
      </c>
      <c r="J519" s="194"/>
      <c r="K519" s="195"/>
      <c r="L519" s="196"/>
    </row>
    <row r="520" spans="1:12" ht="12.75" customHeight="1" x14ac:dyDescent="0.2">
      <c r="A520" s="132" t="s">
        <v>1020</v>
      </c>
      <c r="B520" s="22" t="s">
        <v>1017</v>
      </c>
      <c r="C520" s="128">
        <v>11.58</v>
      </c>
      <c r="D520" s="31">
        <v>62382</v>
      </c>
      <c r="E520" s="24" t="s">
        <v>1603</v>
      </c>
      <c r="F520" s="129">
        <v>2.3269000000000002</v>
      </c>
      <c r="G520" s="32">
        <v>23949.64</v>
      </c>
      <c r="H520" s="21" t="s">
        <v>2030</v>
      </c>
      <c r="I520" s="248" t="s">
        <v>2034</v>
      </c>
      <c r="J520" s="194"/>
      <c r="K520" s="195"/>
      <c r="L520" s="196"/>
    </row>
    <row r="521" spans="1:12" ht="12.75" customHeight="1" x14ac:dyDescent="0.2">
      <c r="A521" s="132" t="s">
        <v>1021</v>
      </c>
      <c r="B521" s="22" t="s">
        <v>1022</v>
      </c>
      <c r="C521" s="128">
        <v>2.9899999999999998</v>
      </c>
      <c r="D521" s="31">
        <v>33000</v>
      </c>
      <c r="E521" s="24" t="s">
        <v>1603</v>
      </c>
      <c r="F521" s="129">
        <v>0.4733</v>
      </c>
      <c r="G521" s="32">
        <v>4871.4399999999996</v>
      </c>
      <c r="H521" s="21" t="s">
        <v>2030</v>
      </c>
      <c r="I521" s="248" t="s">
        <v>2034</v>
      </c>
      <c r="J521" s="194"/>
      <c r="K521" s="195"/>
      <c r="L521" s="196"/>
    </row>
    <row r="522" spans="1:12" ht="12.75" customHeight="1" x14ac:dyDescent="0.2">
      <c r="A522" s="132" t="s">
        <v>1023</v>
      </c>
      <c r="B522" s="22" t="s">
        <v>1022</v>
      </c>
      <c r="C522" s="128">
        <v>3.44</v>
      </c>
      <c r="D522" s="31">
        <v>33000</v>
      </c>
      <c r="E522" s="24" t="s">
        <v>1603</v>
      </c>
      <c r="F522" s="129">
        <v>0.61409999999999998</v>
      </c>
      <c r="G522" s="32">
        <v>6320.63</v>
      </c>
      <c r="H522" s="21" t="s">
        <v>2030</v>
      </c>
      <c r="I522" s="248" t="s">
        <v>2034</v>
      </c>
      <c r="J522" s="194"/>
      <c r="K522" s="195"/>
      <c r="L522" s="196"/>
    </row>
    <row r="523" spans="1:12" ht="12.75" customHeight="1" x14ac:dyDescent="0.2">
      <c r="A523" s="132" t="s">
        <v>1024</v>
      </c>
      <c r="B523" s="22" t="s">
        <v>1022</v>
      </c>
      <c r="C523" s="128">
        <v>5.33</v>
      </c>
      <c r="D523" s="31">
        <v>33000</v>
      </c>
      <c r="E523" s="24" t="s">
        <v>1603</v>
      </c>
      <c r="F523" s="129">
        <v>0.97170000000000001</v>
      </c>
      <c r="G523" s="32">
        <v>10001.23</v>
      </c>
      <c r="H523" s="21" t="s">
        <v>2030</v>
      </c>
      <c r="I523" s="248" t="s">
        <v>2034</v>
      </c>
      <c r="J523" s="194"/>
      <c r="K523" s="195"/>
      <c r="L523" s="196"/>
    </row>
    <row r="524" spans="1:12" ht="12.75" customHeight="1" x14ac:dyDescent="0.2">
      <c r="A524" s="132" t="s">
        <v>1025</v>
      </c>
      <c r="B524" s="22" t="s">
        <v>1022</v>
      </c>
      <c r="C524" s="128">
        <v>10.47</v>
      </c>
      <c r="D524" s="31">
        <v>48708</v>
      </c>
      <c r="E524" s="24" t="s">
        <v>1603</v>
      </c>
      <c r="F524" s="129">
        <v>2.1421000000000001</v>
      </c>
      <c r="G524" s="32">
        <v>22047.59</v>
      </c>
      <c r="H524" s="21" t="s">
        <v>2030</v>
      </c>
      <c r="I524" s="248" t="s">
        <v>2034</v>
      </c>
      <c r="J524" s="194"/>
      <c r="K524" s="195"/>
      <c r="L524" s="196"/>
    </row>
    <row r="525" spans="1:12" ht="12.75" customHeight="1" x14ac:dyDescent="0.2">
      <c r="A525" s="132" t="s">
        <v>1026</v>
      </c>
      <c r="B525" s="22" t="s">
        <v>1027</v>
      </c>
      <c r="C525" s="128">
        <v>3.57</v>
      </c>
      <c r="D525" s="31">
        <v>33000</v>
      </c>
      <c r="E525" s="24" t="s">
        <v>1603</v>
      </c>
      <c r="F525" s="129">
        <v>0.50790000000000002</v>
      </c>
      <c r="G525" s="32">
        <v>5227.57</v>
      </c>
      <c r="H525" s="21" t="s">
        <v>2030</v>
      </c>
      <c r="I525" s="248" t="s">
        <v>2034</v>
      </c>
      <c r="J525" s="194"/>
      <c r="K525" s="195"/>
      <c r="L525" s="196"/>
    </row>
    <row r="526" spans="1:12" ht="12.75" customHeight="1" x14ac:dyDescent="0.2">
      <c r="A526" s="132" t="s">
        <v>1028</v>
      </c>
      <c r="B526" s="22" t="s">
        <v>1027</v>
      </c>
      <c r="C526" s="128">
        <v>4.22</v>
      </c>
      <c r="D526" s="31">
        <v>33000</v>
      </c>
      <c r="E526" s="24" t="s">
        <v>1603</v>
      </c>
      <c r="F526" s="129">
        <v>0.75529999999999997</v>
      </c>
      <c r="G526" s="32">
        <v>7773.93</v>
      </c>
      <c r="H526" s="21" t="s">
        <v>2030</v>
      </c>
      <c r="I526" s="248" t="s">
        <v>2034</v>
      </c>
      <c r="J526" s="194"/>
      <c r="K526" s="195"/>
      <c r="L526" s="196"/>
    </row>
    <row r="527" spans="1:12" ht="12.75" customHeight="1" x14ac:dyDescent="0.2">
      <c r="A527" s="132" t="s">
        <v>1029</v>
      </c>
      <c r="B527" s="22" t="s">
        <v>1027</v>
      </c>
      <c r="C527" s="128">
        <v>6.1</v>
      </c>
      <c r="D527" s="31">
        <v>33000</v>
      </c>
      <c r="E527" s="24" t="s">
        <v>1603</v>
      </c>
      <c r="F527" s="129">
        <v>1.0729</v>
      </c>
      <c r="G527" s="32">
        <v>11042.83</v>
      </c>
      <c r="H527" s="21" t="s">
        <v>2030</v>
      </c>
      <c r="I527" s="248" t="s">
        <v>2034</v>
      </c>
      <c r="J527" s="194"/>
      <c r="K527" s="195"/>
      <c r="L527" s="196"/>
    </row>
    <row r="528" spans="1:12" ht="12.75" customHeight="1" x14ac:dyDescent="0.2">
      <c r="A528" s="132" t="s">
        <v>1030</v>
      </c>
      <c r="B528" s="22" t="s">
        <v>1027</v>
      </c>
      <c r="C528" s="128">
        <v>9.74</v>
      </c>
      <c r="D528" s="31">
        <v>33000</v>
      </c>
      <c r="E528" s="24" t="s">
        <v>1603</v>
      </c>
      <c r="F528" s="129">
        <v>1.7518</v>
      </c>
      <c r="G528" s="32">
        <v>18030.419999999998</v>
      </c>
      <c r="H528" s="21" t="s">
        <v>2030</v>
      </c>
      <c r="I528" s="248" t="s">
        <v>2034</v>
      </c>
      <c r="J528" s="194"/>
      <c r="K528" s="195"/>
      <c r="L528" s="196"/>
    </row>
    <row r="529" spans="1:12" ht="12.75" customHeight="1" x14ac:dyDescent="0.2">
      <c r="A529" s="132" t="s">
        <v>1031</v>
      </c>
      <c r="B529" s="22" t="s">
        <v>1032</v>
      </c>
      <c r="C529" s="128">
        <v>3.1799999999999997</v>
      </c>
      <c r="D529" s="31">
        <v>33000</v>
      </c>
      <c r="E529" s="24" t="s">
        <v>1603</v>
      </c>
      <c r="F529" s="129">
        <v>0.55069999999999997</v>
      </c>
      <c r="G529" s="32">
        <v>5668.09</v>
      </c>
      <c r="H529" s="21" t="s">
        <v>2030</v>
      </c>
      <c r="I529" s="248" t="s">
        <v>2034</v>
      </c>
      <c r="J529" s="194"/>
      <c r="K529" s="195"/>
      <c r="L529" s="196"/>
    </row>
    <row r="530" spans="1:12" ht="12.75" customHeight="1" x14ac:dyDescent="0.2">
      <c r="A530" s="132" t="s">
        <v>1033</v>
      </c>
      <c r="B530" s="22" t="s">
        <v>1032</v>
      </c>
      <c r="C530" s="128">
        <v>4.0299999999999994</v>
      </c>
      <c r="D530" s="31">
        <v>33000</v>
      </c>
      <c r="E530" s="24" t="s">
        <v>1603</v>
      </c>
      <c r="F530" s="129">
        <v>0.70660000000000001</v>
      </c>
      <c r="G530" s="32">
        <v>7272.69</v>
      </c>
      <c r="H530" s="21" t="s">
        <v>2030</v>
      </c>
      <c r="I530" s="248" t="s">
        <v>2034</v>
      </c>
      <c r="J530" s="194"/>
      <c r="K530" s="195"/>
      <c r="L530" s="196"/>
    </row>
    <row r="531" spans="1:12" ht="12.75" customHeight="1" x14ac:dyDescent="0.2">
      <c r="A531" s="132" t="s">
        <v>1034</v>
      </c>
      <c r="B531" s="22" t="s">
        <v>1032</v>
      </c>
      <c r="C531" s="128">
        <v>6.49</v>
      </c>
      <c r="D531" s="31">
        <v>33000</v>
      </c>
      <c r="E531" s="24" t="s">
        <v>1603</v>
      </c>
      <c r="F531" s="129">
        <v>1.1213</v>
      </c>
      <c r="G531" s="32">
        <v>11540.99</v>
      </c>
      <c r="H531" s="21" t="s">
        <v>2030</v>
      </c>
      <c r="I531" s="248" t="s">
        <v>2034</v>
      </c>
      <c r="J531" s="194"/>
      <c r="K531" s="195"/>
      <c r="L531" s="196"/>
    </row>
    <row r="532" spans="1:12" ht="12.75" customHeight="1" x14ac:dyDescent="0.2">
      <c r="A532" s="132" t="s">
        <v>1035</v>
      </c>
      <c r="B532" s="22" t="s">
        <v>1032</v>
      </c>
      <c r="C532" s="128">
        <v>13.81</v>
      </c>
      <c r="D532" s="31">
        <v>77977</v>
      </c>
      <c r="E532" s="24" t="s">
        <v>1603</v>
      </c>
      <c r="F532" s="129">
        <v>2.7862</v>
      </c>
      <c r="G532" s="32">
        <v>28676.99</v>
      </c>
      <c r="H532" s="21" t="s">
        <v>2030</v>
      </c>
      <c r="I532" s="248" t="s">
        <v>2034</v>
      </c>
      <c r="J532" s="194"/>
      <c r="K532" s="195"/>
      <c r="L532" s="196"/>
    </row>
    <row r="533" spans="1:12" ht="12.75" customHeight="1" x14ac:dyDescent="0.2">
      <c r="A533" s="132" t="s">
        <v>1036</v>
      </c>
      <c r="B533" s="22" t="s">
        <v>1037</v>
      </c>
      <c r="C533" s="128">
        <v>2.86</v>
      </c>
      <c r="D533" s="31">
        <v>33000</v>
      </c>
      <c r="E533" s="24" t="s">
        <v>1603</v>
      </c>
      <c r="F533" s="129">
        <v>0.49120000000000003</v>
      </c>
      <c r="G533" s="32">
        <v>5055.68</v>
      </c>
      <c r="H533" s="21" t="s">
        <v>2030</v>
      </c>
      <c r="I533" s="248" t="s">
        <v>2034</v>
      </c>
      <c r="J533" s="194"/>
      <c r="K533" s="195"/>
      <c r="L533" s="196"/>
    </row>
    <row r="534" spans="1:12" ht="12.75" customHeight="1" x14ac:dyDescent="0.2">
      <c r="A534" s="132" t="s">
        <v>1038</v>
      </c>
      <c r="B534" s="22" t="s">
        <v>1037</v>
      </c>
      <c r="C534" s="128">
        <v>3.3899999999999997</v>
      </c>
      <c r="D534" s="31">
        <v>33000</v>
      </c>
      <c r="E534" s="24" t="s">
        <v>1603</v>
      </c>
      <c r="F534" s="129">
        <v>0.63</v>
      </c>
      <c r="G534" s="32">
        <v>6484.28</v>
      </c>
      <c r="H534" s="21" t="s">
        <v>2030</v>
      </c>
      <c r="I534" s="248" t="s">
        <v>2034</v>
      </c>
      <c r="J534" s="194"/>
      <c r="K534" s="195"/>
      <c r="L534" s="196"/>
    </row>
    <row r="535" spans="1:12" ht="12.75" customHeight="1" x14ac:dyDescent="0.2">
      <c r="A535" s="132" t="s">
        <v>1039</v>
      </c>
      <c r="B535" s="22" t="s">
        <v>1037</v>
      </c>
      <c r="C535" s="128">
        <v>5.05</v>
      </c>
      <c r="D535" s="31">
        <v>33000</v>
      </c>
      <c r="E535" s="24" t="s">
        <v>1603</v>
      </c>
      <c r="F535" s="129">
        <v>0.92449999999999999</v>
      </c>
      <c r="G535" s="32">
        <v>9515.43</v>
      </c>
      <c r="H535" s="21" t="s">
        <v>2030</v>
      </c>
      <c r="I535" s="248" t="s">
        <v>2034</v>
      </c>
      <c r="J535" s="194"/>
      <c r="K535" s="195"/>
      <c r="L535" s="196"/>
    </row>
    <row r="536" spans="1:12" ht="12.75" customHeight="1" x14ac:dyDescent="0.2">
      <c r="A536" s="132" t="s">
        <v>1040</v>
      </c>
      <c r="B536" s="22" t="s">
        <v>1037</v>
      </c>
      <c r="C536" s="128">
        <v>9.48</v>
      </c>
      <c r="D536" s="31">
        <v>50739</v>
      </c>
      <c r="E536" s="24" t="s">
        <v>1603</v>
      </c>
      <c r="F536" s="129">
        <v>1.8496999999999999</v>
      </c>
      <c r="G536" s="32">
        <v>19038.060000000001</v>
      </c>
      <c r="H536" s="21" t="s">
        <v>2030</v>
      </c>
      <c r="I536" s="248" t="s">
        <v>2034</v>
      </c>
      <c r="J536" s="194"/>
      <c r="K536" s="195"/>
      <c r="L536" s="196"/>
    </row>
    <row r="537" spans="1:12" ht="12.75" customHeight="1" x14ac:dyDescent="0.2">
      <c r="A537" s="132" t="s">
        <v>1041</v>
      </c>
      <c r="B537" s="22" t="s">
        <v>1042</v>
      </c>
      <c r="C537" s="128">
        <v>2.4499999999999997</v>
      </c>
      <c r="D537" s="31">
        <v>33000</v>
      </c>
      <c r="E537" s="24" t="s">
        <v>1603</v>
      </c>
      <c r="F537" s="129">
        <v>0.54020000000000001</v>
      </c>
      <c r="G537" s="32">
        <v>5560.01</v>
      </c>
      <c r="H537" s="21" t="s">
        <v>2030</v>
      </c>
      <c r="I537" s="248" t="s">
        <v>2034</v>
      </c>
      <c r="J537" s="194"/>
      <c r="K537" s="195"/>
      <c r="L537" s="196"/>
    </row>
    <row r="538" spans="1:12" ht="12.75" customHeight="1" x14ac:dyDescent="0.2">
      <c r="A538" s="132" t="s">
        <v>1043</v>
      </c>
      <c r="B538" s="22" t="s">
        <v>1042</v>
      </c>
      <c r="C538" s="128">
        <v>3.4499999999999997</v>
      </c>
      <c r="D538" s="31">
        <v>33000</v>
      </c>
      <c r="E538" s="24" t="s">
        <v>1603</v>
      </c>
      <c r="F538" s="129">
        <v>0.74460000000000004</v>
      </c>
      <c r="G538" s="32">
        <v>7663.8</v>
      </c>
      <c r="H538" s="21" t="s">
        <v>2030</v>
      </c>
      <c r="I538" s="248" t="s">
        <v>2034</v>
      </c>
      <c r="J538" s="194"/>
      <c r="K538" s="195"/>
      <c r="L538" s="196"/>
    </row>
    <row r="539" spans="1:12" ht="12.75" customHeight="1" x14ac:dyDescent="0.2">
      <c r="A539" s="132" t="s">
        <v>1044</v>
      </c>
      <c r="B539" s="22" t="s">
        <v>1042</v>
      </c>
      <c r="C539" s="128">
        <v>5.3599999999999994</v>
      </c>
      <c r="D539" s="31">
        <v>33000</v>
      </c>
      <c r="E539" s="24" t="s">
        <v>1603</v>
      </c>
      <c r="F539" s="129">
        <v>1.0803</v>
      </c>
      <c r="G539" s="32">
        <v>11119</v>
      </c>
      <c r="H539" s="21" t="s">
        <v>2030</v>
      </c>
      <c r="I539" s="248" t="s">
        <v>2034</v>
      </c>
      <c r="J539" s="194"/>
      <c r="K539" s="195"/>
      <c r="L539" s="196"/>
    </row>
    <row r="540" spans="1:12" ht="12.75" customHeight="1" x14ac:dyDescent="0.2">
      <c r="A540" s="132" t="s">
        <v>1045</v>
      </c>
      <c r="B540" s="22" t="s">
        <v>1042</v>
      </c>
      <c r="C540" s="128">
        <v>10.6</v>
      </c>
      <c r="D540" s="31">
        <v>59886</v>
      </c>
      <c r="E540" s="24" t="s">
        <v>1603</v>
      </c>
      <c r="F540" s="129">
        <v>2.1255999999999999</v>
      </c>
      <c r="G540" s="32">
        <v>21877.759999999998</v>
      </c>
      <c r="H540" s="21" t="s">
        <v>2030</v>
      </c>
      <c r="I540" s="248" t="s">
        <v>2034</v>
      </c>
      <c r="J540" s="194"/>
      <c r="K540" s="195"/>
      <c r="L540" s="196"/>
    </row>
    <row r="541" spans="1:12" ht="12.75" customHeight="1" x14ac:dyDescent="0.2">
      <c r="A541" s="132" t="s">
        <v>1046</v>
      </c>
      <c r="B541" s="22" t="s">
        <v>1047</v>
      </c>
      <c r="C541" s="128">
        <v>3.6599999999999997</v>
      </c>
      <c r="D541" s="31">
        <v>33000</v>
      </c>
      <c r="E541" s="24" t="s">
        <v>1603</v>
      </c>
      <c r="F541" s="129">
        <v>1.8139000000000001</v>
      </c>
      <c r="G541" s="32">
        <v>18669.580000000002</v>
      </c>
      <c r="H541" s="21" t="s">
        <v>2030</v>
      </c>
      <c r="I541" s="248" t="s">
        <v>2035</v>
      </c>
      <c r="J541" s="194"/>
      <c r="K541" s="195"/>
      <c r="L541" s="196"/>
    </row>
    <row r="542" spans="1:12" ht="12.75" customHeight="1" x14ac:dyDescent="0.2">
      <c r="A542" s="132" t="s">
        <v>1048</v>
      </c>
      <c r="B542" s="22" t="s">
        <v>1047</v>
      </c>
      <c r="C542" s="128">
        <v>3.9699999999999998</v>
      </c>
      <c r="D542" s="31">
        <v>34978</v>
      </c>
      <c r="E542" s="24" t="s">
        <v>1603</v>
      </c>
      <c r="F542" s="129">
        <v>1.9689000000000001</v>
      </c>
      <c r="G542" s="32">
        <v>20264.919999999998</v>
      </c>
      <c r="H542" s="21" t="s">
        <v>2030</v>
      </c>
      <c r="I542" s="248" t="s">
        <v>2035</v>
      </c>
      <c r="J542" s="194"/>
      <c r="K542" s="195"/>
      <c r="L542" s="196"/>
    </row>
    <row r="543" spans="1:12" ht="12.75" customHeight="1" x14ac:dyDescent="0.2">
      <c r="A543" s="132" t="s">
        <v>1049</v>
      </c>
      <c r="B543" s="22" t="s">
        <v>1047</v>
      </c>
      <c r="C543" s="128">
        <v>5.3599999999999994</v>
      </c>
      <c r="D543" s="31">
        <v>73021</v>
      </c>
      <c r="E543" s="24" t="s">
        <v>1603</v>
      </c>
      <c r="F543" s="129">
        <v>2.5026000000000002</v>
      </c>
      <c r="G543" s="32">
        <v>25758.04</v>
      </c>
      <c r="H543" s="21" t="s">
        <v>2030</v>
      </c>
      <c r="I543" s="248" t="s">
        <v>2035</v>
      </c>
      <c r="J543" s="194"/>
      <c r="K543" s="195"/>
      <c r="L543" s="196"/>
    </row>
    <row r="544" spans="1:12" ht="12.75" customHeight="1" x14ac:dyDescent="0.2">
      <c r="A544" s="132" t="s">
        <v>1050</v>
      </c>
      <c r="B544" s="22" t="s">
        <v>1047</v>
      </c>
      <c r="C544" s="128">
        <v>12.81</v>
      </c>
      <c r="D544" s="31">
        <v>93920</v>
      </c>
      <c r="E544" s="24" t="s">
        <v>1603</v>
      </c>
      <c r="F544" s="129">
        <v>3.9990000000000001</v>
      </c>
      <c r="G544" s="32">
        <v>41159.75</v>
      </c>
      <c r="H544" s="21" t="s">
        <v>2030</v>
      </c>
      <c r="I544" s="248" t="s">
        <v>2035</v>
      </c>
      <c r="J544" s="194"/>
      <c r="K544" s="195"/>
      <c r="L544" s="196"/>
    </row>
    <row r="545" spans="1:12" ht="12.75" customHeight="1" x14ac:dyDescent="0.2">
      <c r="A545" s="132" t="s">
        <v>1051</v>
      </c>
      <c r="B545" s="22" t="s">
        <v>1052</v>
      </c>
      <c r="C545" s="128">
        <v>2.96</v>
      </c>
      <c r="D545" s="31">
        <v>33000</v>
      </c>
      <c r="E545" s="24" t="s">
        <v>1603</v>
      </c>
      <c r="F545" s="129">
        <v>1.7427999999999999</v>
      </c>
      <c r="G545" s="32">
        <v>17937.79</v>
      </c>
      <c r="H545" s="21" t="s">
        <v>2030</v>
      </c>
      <c r="I545" s="248" t="s">
        <v>2035</v>
      </c>
      <c r="J545" s="194"/>
      <c r="K545" s="195"/>
      <c r="L545" s="196"/>
    </row>
    <row r="546" spans="1:12" ht="12.75" customHeight="1" x14ac:dyDescent="0.2">
      <c r="A546" s="132" t="s">
        <v>1053</v>
      </c>
      <c r="B546" s="22" t="s">
        <v>1052</v>
      </c>
      <c r="C546" s="128">
        <v>3.3899999999999997</v>
      </c>
      <c r="D546" s="31">
        <v>34481</v>
      </c>
      <c r="E546" s="24" t="s">
        <v>1603</v>
      </c>
      <c r="F546" s="129">
        <v>1.9131</v>
      </c>
      <c r="G546" s="32">
        <v>19690.599999999999</v>
      </c>
      <c r="H546" s="21" t="s">
        <v>2030</v>
      </c>
      <c r="I546" s="248" t="s">
        <v>2035</v>
      </c>
      <c r="J546" s="194"/>
      <c r="K546" s="195"/>
      <c r="L546" s="196"/>
    </row>
    <row r="547" spans="1:12" ht="12.75" customHeight="1" x14ac:dyDescent="0.2">
      <c r="A547" s="132" t="s">
        <v>1054</v>
      </c>
      <c r="B547" s="22" t="s">
        <v>1052</v>
      </c>
      <c r="C547" s="128">
        <v>5.2</v>
      </c>
      <c r="D547" s="31">
        <v>63724</v>
      </c>
      <c r="E547" s="24" t="s">
        <v>1603</v>
      </c>
      <c r="F547" s="129">
        <v>2.3797999999999999</v>
      </c>
      <c r="G547" s="32">
        <v>24494.12</v>
      </c>
      <c r="H547" s="21" t="s">
        <v>2030</v>
      </c>
      <c r="I547" s="248" t="s">
        <v>2035</v>
      </c>
      <c r="J547" s="194"/>
      <c r="K547" s="195"/>
      <c r="L547" s="196"/>
    </row>
    <row r="548" spans="1:12" ht="12.75" customHeight="1" x14ac:dyDescent="0.2">
      <c r="A548" s="132" t="s">
        <v>1055</v>
      </c>
      <c r="B548" s="22" t="s">
        <v>1052</v>
      </c>
      <c r="C548" s="128">
        <v>12.49</v>
      </c>
      <c r="D548" s="31">
        <v>98000</v>
      </c>
      <c r="E548" s="24" t="s">
        <v>1603</v>
      </c>
      <c r="F548" s="129">
        <v>4.3468</v>
      </c>
      <c r="G548" s="32">
        <v>44739.48</v>
      </c>
      <c r="H548" s="21" t="s">
        <v>2030</v>
      </c>
      <c r="I548" s="248" t="s">
        <v>2035</v>
      </c>
      <c r="J548" s="194"/>
      <c r="K548" s="195"/>
      <c r="L548" s="196"/>
    </row>
    <row r="549" spans="1:12" ht="12.75" customHeight="1" x14ac:dyDescent="0.2">
      <c r="A549" s="132" t="s">
        <v>1056</v>
      </c>
      <c r="B549" s="22" t="s">
        <v>1057</v>
      </c>
      <c r="C549" s="128">
        <v>4.51</v>
      </c>
      <c r="D549" s="31">
        <v>98000</v>
      </c>
      <c r="E549" s="24" t="s">
        <v>1603</v>
      </c>
      <c r="F549" s="129">
        <v>4.7039</v>
      </c>
      <c r="G549" s="32">
        <v>48414.94</v>
      </c>
      <c r="H549" s="21" t="s">
        <v>2030</v>
      </c>
      <c r="I549" s="248" t="s">
        <v>2035</v>
      </c>
      <c r="J549" s="194"/>
      <c r="K549" s="195"/>
      <c r="L549" s="196"/>
    </row>
    <row r="550" spans="1:12" ht="12.75" customHeight="1" x14ac:dyDescent="0.2">
      <c r="A550" s="132" t="s">
        <v>1058</v>
      </c>
      <c r="B550" s="22" t="s">
        <v>1057</v>
      </c>
      <c r="C550" s="128">
        <v>5.71</v>
      </c>
      <c r="D550" s="31">
        <v>98000</v>
      </c>
      <c r="E550" s="24" t="s">
        <v>1603</v>
      </c>
      <c r="F550" s="129">
        <v>5.5422000000000002</v>
      </c>
      <c r="G550" s="32">
        <v>57043.15</v>
      </c>
      <c r="H550" s="21" t="s">
        <v>2030</v>
      </c>
      <c r="I550" s="248" t="s">
        <v>2035</v>
      </c>
      <c r="J550" s="194"/>
      <c r="K550" s="195"/>
      <c r="L550" s="196"/>
    </row>
    <row r="551" spans="1:12" ht="12.75" customHeight="1" x14ac:dyDescent="0.2">
      <c r="A551" s="132" t="s">
        <v>1059</v>
      </c>
      <c r="B551" s="22" t="s">
        <v>1057</v>
      </c>
      <c r="C551" s="128">
        <v>8.57</v>
      </c>
      <c r="D551" s="31">
        <v>98000</v>
      </c>
      <c r="E551" s="24" t="s">
        <v>1603</v>
      </c>
      <c r="F551" s="129">
        <v>7.7549000000000001</v>
      </c>
      <c r="G551" s="32">
        <v>79817.39</v>
      </c>
      <c r="H551" s="21" t="s">
        <v>2030</v>
      </c>
      <c r="I551" s="248" t="s">
        <v>2035</v>
      </c>
      <c r="J551" s="194"/>
      <c r="K551" s="195"/>
      <c r="L551" s="196"/>
    </row>
    <row r="552" spans="1:12" ht="12.75" customHeight="1" x14ac:dyDescent="0.2">
      <c r="A552" s="132" t="s">
        <v>1060</v>
      </c>
      <c r="B552" s="22" t="s">
        <v>1057</v>
      </c>
      <c r="C552" s="128">
        <v>16.07</v>
      </c>
      <c r="D552" s="31">
        <v>98000</v>
      </c>
      <c r="E552" s="24" t="s">
        <v>1603</v>
      </c>
      <c r="F552" s="129">
        <v>10.574299999999999</v>
      </c>
      <c r="G552" s="32">
        <v>108836.09</v>
      </c>
      <c r="H552" s="21" t="s">
        <v>2030</v>
      </c>
      <c r="I552" s="248" t="s">
        <v>2035</v>
      </c>
      <c r="J552" s="194"/>
      <c r="K552" s="195"/>
      <c r="L552" s="196"/>
    </row>
    <row r="553" spans="1:12" ht="12.75" customHeight="1" x14ac:dyDescent="0.2">
      <c r="A553" s="132" t="s">
        <v>1061</v>
      </c>
      <c r="B553" s="22" t="s">
        <v>1062</v>
      </c>
      <c r="C553" s="128">
        <v>3</v>
      </c>
      <c r="D553" s="31">
        <v>50366</v>
      </c>
      <c r="E553" s="24" t="s">
        <v>1603</v>
      </c>
      <c r="F553" s="129">
        <v>2.9719000000000002</v>
      </c>
      <c r="G553" s="32">
        <v>30588.31</v>
      </c>
      <c r="H553" s="21" t="s">
        <v>2030</v>
      </c>
      <c r="I553" s="248" t="s">
        <v>2035</v>
      </c>
      <c r="J553" s="194"/>
      <c r="K553" s="195"/>
      <c r="L553" s="196"/>
    </row>
    <row r="554" spans="1:12" ht="12.75" customHeight="1" x14ac:dyDescent="0.2">
      <c r="A554" s="132" t="s">
        <v>1063</v>
      </c>
      <c r="B554" s="22" t="s">
        <v>1062</v>
      </c>
      <c r="C554" s="128">
        <v>4.05</v>
      </c>
      <c r="D554" s="31">
        <v>71945</v>
      </c>
      <c r="E554" s="24" t="s">
        <v>1603</v>
      </c>
      <c r="F554" s="129">
        <v>3.5297999999999998</v>
      </c>
      <c r="G554" s="32">
        <v>36330.5</v>
      </c>
      <c r="H554" s="21" t="s">
        <v>2030</v>
      </c>
      <c r="I554" s="248" t="s">
        <v>2035</v>
      </c>
      <c r="J554" s="194"/>
      <c r="K554" s="195"/>
      <c r="L554" s="196"/>
    </row>
    <row r="555" spans="1:12" ht="12.75" customHeight="1" x14ac:dyDescent="0.2">
      <c r="A555" s="132" t="s">
        <v>1064</v>
      </c>
      <c r="B555" s="22" t="s">
        <v>1062</v>
      </c>
      <c r="C555" s="128">
        <v>7.3599999999999994</v>
      </c>
      <c r="D555" s="31">
        <v>98000</v>
      </c>
      <c r="E555" s="24" t="s">
        <v>1603</v>
      </c>
      <c r="F555" s="129">
        <v>4.9644000000000004</v>
      </c>
      <c r="G555" s="32">
        <v>51096.14</v>
      </c>
      <c r="H555" s="21" t="s">
        <v>2030</v>
      </c>
      <c r="I555" s="248" t="s">
        <v>2035</v>
      </c>
      <c r="J555" s="194"/>
      <c r="K555" s="195"/>
      <c r="L555" s="196"/>
    </row>
    <row r="556" spans="1:12" ht="12.75" customHeight="1" x14ac:dyDescent="0.2">
      <c r="A556" s="132" t="s">
        <v>1065</v>
      </c>
      <c r="B556" s="22" t="s">
        <v>1062</v>
      </c>
      <c r="C556" s="128">
        <v>17.760000000000002</v>
      </c>
      <c r="D556" s="31">
        <v>98000</v>
      </c>
      <c r="E556" s="24" t="s">
        <v>1603</v>
      </c>
      <c r="F556" s="129">
        <v>8.1661999999999999</v>
      </c>
      <c r="G556" s="32">
        <v>84050.7</v>
      </c>
      <c r="H556" s="21" t="s">
        <v>2030</v>
      </c>
      <c r="I556" s="248" t="s">
        <v>2035</v>
      </c>
      <c r="J556" s="194"/>
      <c r="K556" s="195"/>
      <c r="L556" s="196"/>
    </row>
    <row r="557" spans="1:12" ht="12.75" customHeight="1" x14ac:dyDescent="0.2">
      <c r="A557" s="132" t="s">
        <v>1066</v>
      </c>
      <c r="B557" s="22" t="s">
        <v>1067</v>
      </c>
      <c r="C557" s="128">
        <v>5.41</v>
      </c>
      <c r="D557" s="31">
        <v>33000</v>
      </c>
      <c r="E557" s="24" t="s">
        <v>1603</v>
      </c>
      <c r="F557" s="129">
        <v>1.0652999999999999</v>
      </c>
      <c r="G557" s="32">
        <v>10964.61</v>
      </c>
      <c r="H557" s="21" t="s">
        <v>2030</v>
      </c>
      <c r="I557" s="248" t="s">
        <v>2035</v>
      </c>
      <c r="J557" s="194"/>
      <c r="K557" s="195"/>
      <c r="L557" s="196"/>
    </row>
    <row r="558" spans="1:12" ht="12.75" customHeight="1" x14ac:dyDescent="0.2">
      <c r="A558" s="132" t="s">
        <v>1068</v>
      </c>
      <c r="B558" s="22" t="s">
        <v>1067</v>
      </c>
      <c r="C558" s="128">
        <v>7.38</v>
      </c>
      <c r="D558" s="31">
        <v>33000</v>
      </c>
      <c r="E558" s="24" t="s">
        <v>1603</v>
      </c>
      <c r="F558" s="129">
        <v>1.4041999999999999</v>
      </c>
      <c r="G558" s="32">
        <v>14452.74</v>
      </c>
      <c r="H558" s="21" t="s">
        <v>2030</v>
      </c>
      <c r="I558" s="248" t="s">
        <v>2035</v>
      </c>
      <c r="J558" s="194"/>
      <c r="K558" s="195"/>
      <c r="L558" s="196"/>
    </row>
    <row r="559" spans="1:12" ht="12.75" customHeight="1" x14ac:dyDescent="0.2">
      <c r="A559" s="132" t="s">
        <v>1069</v>
      </c>
      <c r="B559" s="22" t="s">
        <v>1067</v>
      </c>
      <c r="C559" s="128">
        <v>11.379999999999999</v>
      </c>
      <c r="D559" s="31">
        <v>43479</v>
      </c>
      <c r="E559" s="24" t="s">
        <v>1603</v>
      </c>
      <c r="F559" s="129">
        <v>2.1842000000000001</v>
      </c>
      <c r="G559" s="32">
        <v>22480.9</v>
      </c>
      <c r="H559" s="21" t="s">
        <v>2030</v>
      </c>
      <c r="I559" s="248" t="s">
        <v>2035</v>
      </c>
      <c r="J559" s="194"/>
      <c r="K559" s="195"/>
      <c r="L559" s="196"/>
    </row>
    <row r="560" spans="1:12" ht="12.75" customHeight="1" x14ac:dyDescent="0.2">
      <c r="A560" s="132" t="s">
        <v>1070</v>
      </c>
      <c r="B560" s="22" t="s">
        <v>1067</v>
      </c>
      <c r="C560" s="128">
        <v>19.880000000000003</v>
      </c>
      <c r="D560" s="31">
        <v>80033</v>
      </c>
      <c r="E560" s="24" t="s">
        <v>1603</v>
      </c>
      <c r="F560" s="129">
        <v>4.2154999999999996</v>
      </c>
      <c r="G560" s="32">
        <v>43388.08</v>
      </c>
      <c r="H560" s="21" t="s">
        <v>2030</v>
      </c>
      <c r="I560" s="248" t="s">
        <v>2035</v>
      </c>
      <c r="J560" s="194"/>
      <c r="K560" s="195"/>
      <c r="L560" s="196"/>
    </row>
    <row r="561" spans="1:12" ht="12.75" customHeight="1" x14ac:dyDescent="0.2">
      <c r="A561" s="132" t="s">
        <v>1071</v>
      </c>
      <c r="B561" s="22" t="s">
        <v>1072</v>
      </c>
      <c r="C561" s="128">
        <v>4.1899999999999995</v>
      </c>
      <c r="D561" s="31">
        <v>33000</v>
      </c>
      <c r="E561" s="24" t="s">
        <v>1603</v>
      </c>
      <c r="F561" s="129">
        <v>1.31</v>
      </c>
      <c r="G561" s="32">
        <v>13483.19</v>
      </c>
      <c r="H561" s="21" t="s">
        <v>2030</v>
      </c>
      <c r="I561" s="248" t="s">
        <v>2035</v>
      </c>
      <c r="J561" s="194"/>
      <c r="K561" s="195"/>
      <c r="L561" s="196"/>
    </row>
    <row r="562" spans="1:12" ht="12.75" customHeight="1" x14ac:dyDescent="0.2">
      <c r="A562" s="132" t="s">
        <v>1073</v>
      </c>
      <c r="B562" s="22" t="s">
        <v>1072</v>
      </c>
      <c r="C562" s="128">
        <v>4.96</v>
      </c>
      <c r="D562" s="31">
        <v>33000</v>
      </c>
      <c r="E562" s="24" t="s">
        <v>1603</v>
      </c>
      <c r="F562" s="129">
        <v>1.5853999999999999</v>
      </c>
      <c r="G562" s="32">
        <v>16317.75</v>
      </c>
      <c r="H562" s="21" t="s">
        <v>2030</v>
      </c>
      <c r="I562" s="248" t="s">
        <v>2035</v>
      </c>
      <c r="J562" s="194"/>
      <c r="K562" s="195"/>
      <c r="L562" s="196"/>
    </row>
    <row r="563" spans="1:12" ht="12.75" customHeight="1" x14ac:dyDescent="0.2">
      <c r="A563" s="132" t="s">
        <v>1074</v>
      </c>
      <c r="B563" s="22" t="s">
        <v>1072</v>
      </c>
      <c r="C563" s="128">
        <v>6.9799999999999995</v>
      </c>
      <c r="D563" s="31">
        <v>62321</v>
      </c>
      <c r="E563" s="24" t="s">
        <v>1603</v>
      </c>
      <c r="F563" s="129">
        <v>2.1516999999999999</v>
      </c>
      <c r="G563" s="32">
        <v>22146.39</v>
      </c>
      <c r="H563" s="21" t="s">
        <v>2030</v>
      </c>
      <c r="I563" s="248" t="s">
        <v>2035</v>
      </c>
      <c r="J563" s="194"/>
      <c r="K563" s="195"/>
      <c r="L563" s="196"/>
    </row>
    <row r="564" spans="1:12" ht="12.75" customHeight="1" x14ac:dyDescent="0.2">
      <c r="A564" s="132" t="s">
        <v>1075</v>
      </c>
      <c r="B564" s="22" t="s">
        <v>1072</v>
      </c>
      <c r="C564" s="128">
        <v>12.65</v>
      </c>
      <c r="D564" s="31">
        <v>98000</v>
      </c>
      <c r="E564" s="24" t="s">
        <v>1603</v>
      </c>
      <c r="F564" s="129">
        <v>3.6505999999999998</v>
      </c>
      <c r="G564" s="32">
        <v>37573.839999999997</v>
      </c>
      <c r="H564" s="21" t="s">
        <v>2030</v>
      </c>
      <c r="I564" s="248" t="s">
        <v>2035</v>
      </c>
      <c r="J564" s="194"/>
      <c r="K564" s="195"/>
      <c r="L564" s="196"/>
    </row>
    <row r="565" spans="1:12" ht="12.75" customHeight="1" x14ac:dyDescent="0.2">
      <c r="A565" s="132" t="s">
        <v>1076</v>
      </c>
      <c r="B565" s="22" t="s">
        <v>1077</v>
      </c>
      <c r="C565" s="128">
        <v>2.78</v>
      </c>
      <c r="D565" s="31">
        <v>33000</v>
      </c>
      <c r="E565" s="24" t="s">
        <v>1603</v>
      </c>
      <c r="F565" s="129">
        <v>1.1480999999999999</v>
      </c>
      <c r="G565" s="32">
        <v>11816.83</v>
      </c>
      <c r="H565" s="21" t="s">
        <v>2030</v>
      </c>
      <c r="I565" s="248" t="s">
        <v>2035</v>
      </c>
      <c r="J565" s="194"/>
      <c r="K565" s="195"/>
      <c r="L565" s="196"/>
    </row>
    <row r="566" spans="1:12" ht="12.75" customHeight="1" x14ac:dyDescent="0.2">
      <c r="A566" s="132" t="s">
        <v>1078</v>
      </c>
      <c r="B566" s="22" t="s">
        <v>1077</v>
      </c>
      <c r="C566" s="128">
        <v>4.91</v>
      </c>
      <c r="D566" s="31">
        <v>33000</v>
      </c>
      <c r="E566" s="24" t="s">
        <v>1603</v>
      </c>
      <c r="F566" s="129">
        <v>1.6231</v>
      </c>
      <c r="G566" s="32">
        <v>16705.77</v>
      </c>
      <c r="H566" s="21" t="s">
        <v>2030</v>
      </c>
      <c r="I566" s="248" t="s">
        <v>2035</v>
      </c>
      <c r="J566" s="194"/>
      <c r="K566" s="195"/>
      <c r="L566" s="196"/>
    </row>
    <row r="567" spans="1:12" ht="12.75" customHeight="1" x14ac:dyDescent="0.2">
      <c r="A567" s="132" t="s">
        <v>1079</v>
      </c>
      <c r="B567" s="22" t="s">
        <v>1077</v>
      </c>
      <c r="C567" s="128">
        <v>8.66</v>
      </c>
      <c r="D567" s="31">
        <v>74835</v>
      </c>
      <c r="E567" s="24" t="s">
        <v>1603</v>
      </c>
      <c r="F567" s="129">
        <v>2.3287</v>
      </c>
      <c r="G567" s="32">
        <v>23968.17</v>
      </c>
      <c r="H567" s="21" t="s">
        <v>2030</v>
      </c>
      <c r="I567" s="248" t="s">
        <v>2035</v>
      </c>
      <c r="J567" s="194"/>
      <c r="K567" s="195"/>
      <c r="L567" s="196"/>
    </row>
    <row r="568" spans="1:12" ht="12.75" customHeight="1" x14ac:dyDescent="0.2">
      <c r="A568" s="132" t="s">
        <v>1080</v>
      </c>
      <c r="B568" s="22" t="s">
        <v>1077</v>
      </c>
      <c r="C568" s="128">
        <v>18.87</v>
      </c>
      <c r="D568" s="31">
        <v>98000</v>
      </c>
      <c r="E568" s="24" t="s">
        <v>1603</v>
      </c>
      <c r="F568" s="129">
        <v>4.2408000000000001</v>
      </c>
      <c r="G568" s="32">
        <v>43648.480000000003</v>
      </c>
      <c r="H568" s="21" t="s">
        <v>2030</v>
      </c>
      <c r="I568" s="248" t="s">
        <v>2035</v>
      </c>
      <c r="J568" s="194"/>
      <c r="K568" s="195"/>
      <c r="L568" s="196"/>
    </row>
    <row r="569" spans="1:12" ht="12.75" customHeight="1" x14ac:dyDescent="0.2">
      <c r="A569" s="132" t="s">
        <v>1081</v>
      </c>
      <c r="B569" s="22" t="s">
        <v>1082</v>
      </c>
      <c r="C569" s="128">
        <v>1.81</v>
      </c>
      <c r="D569" s="31">
        <v>33000</v>
      </c>
      <c r="E569" s="24" t="s">
        <v>1603</v>
      </c>
      <c r="F569" s="129">
        <v>0.89249999999999996</v>
      </c>
      <c r="G569" s="32">
        <v>9186.07</v>
      </c>
      <c r="H569" s="21" t="s">
        <v>2030</v>
      </c>
      <c r="I569" s="248" t="s">
        <v>2035</v>
      </c>
      <c r="J569" s="194"/>
      <c r="K569" s="195"/>
      <c r="L569" s="196"/>
    </row>
    <row r="570" spans="1:12" ht="12.75" customHeight="1" x14ac:dyDescent="0.2">
      <c r="A570" s="132" t="s">
        <v>1083</v>
      </c>
      <c r="B570" s="22" t="s">
        <v>1082</v>
      </c>
      <c r="C570" s="128">
        <v>3.03</v>
      </c>
      <c r="D570" s="31">
        <v>33000</v>
      </c>
      <c r="E570" s="24" t="s">
        <v>1603</v>
      </c>
      <c r="F570" s="129">
        <v>1.1887000000000001</v>
      </c>
      <c r="G570" s="32">
        <v>12234.71</v>
      </c>
      <c r="H570" s="21" t="s">
        <v>2030</v>
      </c>
      <c r="I570" s="248" t="s">
        <v>2035</v>
      </c>
      <c r="J570" s="194"/>
      <c r="K570" s="195"/>
      <c r="L570" s="196"/>
    </row>
    <row r="571" spans="1:12" ht="12.75" customHeight="1" x14ac:dyDescent="0.2">
      <c r="A571" s="132" t="s">
        <v>1084</v>
      </c>
      <c r="B571" s="22" t="s">
        <v>1082</v>
      </c>
      <c r="C571" s="128">
        <v>6.25</v>
      </c>
      <c r="D571" s="31">
        <v>61320</v>
      </c>
      <c r="E571" s="24" t="s">
        <v>1603</v>
      </c>
      <c r="F571" s="129">
        <v>1.7909999999999999</v>
      </c>
      <c r="G571" s="32">
        <v>18433.89</v>
      </c>
      <c r="H571" s="21" t="s">
        <v>2030</v>
      </c>
      <c r="I571" s="248" t="s">
        <v>2035</v>
      </c>
      <c r="J571" s="194"/>
      <c r="K571" s="195"/>
      <c r="L571" s="196"/>
    </row>
    <row r="572" spans="1:12" ht="12.75" customHeight="1" x14ac:dyDescent="0.2">
      <c r="A572" s="132" t="s">
        <v>1085</v>
      </c>
      <c r="B572" s="22" t="s">
        <v>1082</v>
      </c>
      <c r="C572" s="128">
        <v>16.23</v>
      </c>
      <c r="D572" s="31">
        <v>98000</v>
      </c>
      <c r="E572" s="24" t="s">
        <v>1603</v>
      </c>
      <c r="F572" s="129">
        <v>4.1661000000000001</v>
      </c>
      <c r="G572" s="32">
        <v>42879.63</v>
      </c>
      <c r="H572" s="21" t="s">
        <v>2030</v>
      </c>
      <c r="I572" s="248" t="s">
        <v>2035</v>
      </c>
      <c r="J572" s="194"/>
      <c r="K572" s="195"/>
      <c r="L572" s="196"/>
    </row>
    <row r="573" spans="1:12" ht="12.75" customHeight="1" x14ac:dyDescent="0.2">
      <c r="A573" s="132" t="s">
        <v>1086</v>
      </c>
      <c r="B573" s="22" t="s">
        <v>1087</v>
      </c>
      <c r="C573" s="128">
        <v>5.39</v>
      </c>
      <c r="D573" s="31">
        <v>36347</v>
      </c>
      <c r="E573" s="24" t="s">
        <v>1603</v>
      </c>
      <c r="F573" s="129">
        <v>1.2554000000000001</v>
      </c>
      <c r="G573" s="32">
        <v>12921.22</v>
      </c>
      <c r="H573" s="21" t="s">
        <v>2030</v>
      </c>
      <c r="I573" s="248" t="s">
        <v>2035</v>
      </c>
      <c r="J573" s="194"/>
      <c r="K573" s="195"/>
      <c r="L573" s="196"/>
    </row>
    <row r="574" spans="1:12" ht="12.75" customHeight="1" x14ac:dyDescent="0.2">
      <c r="A574" s="132" t="s">
        <v>1088</v>
      </c>
      <c r="B574" s="22" t="s">
        <v>1087</v>
      </c>
      <c r="C574" s="128">
        <v>9.4</v>
      </c>
      <c r="D574" s="31">
        <v>52640</v>
      </c>
      <c r="E574" s="24" t="s">
        <v>1603</v>
      </c>
      <c r="F574" s="129">
        <v>1.8446</v>
      </c>
      <c r="G574" s="32">
        <v>18985.560000000001</v>
      </c>
      <c r="H574" s="21" t="s">
        <v>2030</v>
      </c>
      <c r="I574" s="248" t="s">
        <v>2035</v>
      </c>
      <c r="J574" s="194"/>
      <c r="K574" s="195"/>
      <c r="L574" s="196"/>
    </row>
    <row r="575" spans="1:12" ht="12.75" customHeight="1" x14ac:dyDescent="0.2">
      <c r="A575" s="132" t="s">
        <v>1089</v>
      </c>
      <c r="B575" s="22" t="s">
        <v>1087</v>
      </c>
      <c r="C575" s="128">
        <v>18.470000000000002</v>
      </c>
      <c r="D575" s="31">
        <v>82391</v>
      </c>
      <c r="E575" s="24" t="s">
        <v>1603</v>
      </c>
      <c r="F575" s="129">
        <v>3.1355</v>
      </c>
      <c r="G575" s="32">
        <v>32272.17</v>
      </c>
      <c r="H575" s="21" t="s">
        <v>2030</v>
      </c>
      <c r="I575" s="248" t="s">
        <v>2035</v>
      </c>
      <c r="J575" s="194"/>
      <c r="K575" s="195"/>
      <c r="L575" s="196"/>
    </row>
    <row r="576" spans="1:12" ht="12.75" customHeight="1" x14ac:dyDescent="0.2">
      <c r="A576" s="132" t="s">
        <v>1090</v>
      </c>
      <c r="B576" s="22" t="s">
        <v>1087</v>
      </c>
      <c r="C576" s="128">
        <v>32.85</v>
      </c>
      <c r="D576" s="31">
        <v>98000</v>
      </c>
      <c r="E576" s="24" t="s">
        <v>1603</v>
      </c>
      <c r="F576" s="129">
        <v>7.1147</v>
      </c>
      <c r="G576" s="32">
        <v>73228.12</v>
      </c>
      <c r="H576" s="21" t="s">
        <v>2030</v>
      </c>
      <c r="I576" s="248" t="s">
        <v>2035</v>
      </c>
      <c r="J576" s="194"/>
      <c r="K576" s="195"/>
      <c r="L576" s="196"/>
    </row>
    <row r="577" spans="1:12" ht="12.75" customHeight="1" x14ac:dyDescent="0.2">
      <c r="A577" s="132" t="s">
        <v>1091</v>
      </c>
      <c r="B577" s="22" t="s">
        <v>1092</v>
      </c>
      <c r="C577" s="128">
        <v>2.6999999999999997</v>
      </c>
      <c r="D577" s="31">
        <v>33000</v>
      </c>
      <c r="E577" s="24" t="s">
        <v>1603</v>
      </c>
      <c r="F577" s="129">
        <v>1.0851999999999999</v>
      </c>
      <c r="G577" s="32">
        <v>11169.43</v>
      </c>
      <c r="H577" s="21" t="s">
        <v>2030</v>
      </c>
      <c r="I577" s="248" t="s">
        <v>2035</v>
      </c>
      <c r="J577" s="194"/>
      <c r="K577" s="195"/>
      <c r="L577" s="196"/>
    </row>
    <row r="578" spans="1:12" ht="12.75" customHeight="1" x14ac:dyDescent="0.2">
      <c r="A578" s="132" t="s">
        <v>1093</v>
      </c>
      <c r="B578" s="22" t="s">
        <v>1092</v>
      </c>
      <c r="C578" s="128">
        <v>4.4399999999999995</v>
      </c>
      <c r="D578" s="31">
        <v>45267</v>
      </c>
      <c r="E578" s="24" t="s">
        <v>1603</v>
      </c>
      <c r="F578" s="129">
        <v>1.5212000000000001</v>
      </c>
      <c r="G578" s="32">
        <v>15656.97</v>
      </c>
      <c r="H578" s="21" t="s">
        <v>2030</v>
      </c>
      <c r="I578" s="248" t="s">
        <v>2035</v>
      </c>
      <c r="J578" s="194"/>
      <c r="K578" s="195"/>
      <c r="L578" s="196"/>
    </row>
    <row r="579" spans="1:12" ht="12.75" customHeight="1" x14ac:dyDescent="0.2">
      <c r="A579" s="132" t="s">
        <v>1094</v>
      </c>
      <c r="B579" s="22" t="s">
        <v>1092</v>
      </c>
      <c r="C579" s="128">
        <v>7.8599999999999994</v>
      </c>
      <c r="D579" s="31">
        <v>55898</v>
      </c>
      <c r="E579" s="24" t="s">
        <v>1603</v>
      </c>
      <c r="F579" s="129">
        <v>2.2742</v>
      </c>
      <c r="G579" s="32">
        <v>23407.23</v>
      </c>
      <c r="H579" s="21" t="s">
        <v>2030</v>
      </c>
      <c r="I579" s="248" t="s">
        <v>2035</v>
      </c>
      <c r="J579" s="194"/>
      <c r="K579" s="195"/>
      <c r="L579" s="196"/>
    </row>
    <row r="580" spans="1:12" ht="12.75" customHeight="1" x14ac:dyDescent="0.2">
      <c r="A580" s="132" t="s">
        <v>1095</v>
      </c>
      <c r="B580" s="22" t="s">
        <v>1092</v>
      </c>
      <c r="C580" s="128">
        <v>16.600000000000001</v>
      </c>
      <c r="D580" s="31">
        <v>98000</v>
      </c>
      <c r="E580" s="24" t="s">
        <v>1603</v>
      </c>
      <c r="F580" s="129">
        <v>4.3349000000000002</v>
      </c>
      <c r="G580" s="32">
        <v>44617</v>
      </c>
      <c r="H580" s="21" t="s">
        <v>2030</v>
      </c>
      <c r="I580" s="248" t="s">
        <v>2035</v>
      </c>
      <c r="J580" s="194"/>
      <c r="K580" s="195"/>
      <c r="L580" s="196"/>
    </row>
    <row r="581" spans="1:12" ht="12.75" customHeight="1" x14ac:dyDescent="0.2">
      <c r="A581" s="132" t="s">
        <v>1096</v>
      </c>
      <c r="B581" s="22" t="s">
        <v>1097</v>
      </c>
      <c r="C581" s="128">
        <v>2.5799999999999996</v>
      </c>
      <c r="D581" s="31">
        <v>33000</v>
      </c>
      <c r="E581" s="24" t="s">
        <v>1603</v>
      </c>
      <c r="F581" s="129">
        <v>0.92910000000000004</v>
      </c>
      <c r="G581" s="32">
        <v>9562.77</v>
      </c>
      <c r="H581" s="21" t="s">
        <v>2030</v>
      </c>
      <c r="I581" s="248" t="s">
        <v>2035</v>
      </c>
      <c r="J581" s="194"/>
      <c r="K581" s="195"/>
      <c r="L581" s="196"/>
    </row>
    <row r="582" spans="1:12" ht="12.75" customHeight="1" x14ac:dyDescent="0.2">
      <c r="A582" s="132" t="s">
        <v>1098</v>
      </c>
      <c r="B582" s="22" t="s">
        <v>1097</v>
      </c>
      <c r="C582" s="128">
        <v>5.08</v>
      </c>
      <c r="D582" s="31">
        <v>33000</v>
      </c>
      <c r="E582" s="24" t="s">
        <v>1603</v>
      </c>
      <c r="F582" s="129">
        <v>1.1318999999999999</v>
      </c>
      <c r="G582" s="32">
        <v>11650.09</v>
      </c>
      <c r="H582" s="21" t="s">
        <v>2030</v>
      </c>
      <c r="I582" s="248" t="s">
        <v>2035</v>
      </c>
      <c r="J582" s="194"/>
      <c r="K582" s="195"/>
      <c r="L582" s="196"/>
    </row>
    <row r="583" spans="1:12" ht="12.75" customHeight="1" x14ac:dyDescent="0.2">
      <c r="A583" s="132" t="s">
        <v>1099</v>
      </c>
      <c r="B583" s="22" t="s">
        <v>1097</v>
      </c>
      <c r="C583" s="128">
        <v>8.1</v>
      </c>
      <c r="D583" s="31">
        <v>34744</v>
      </c>
      <c r="E583" s="24" t="s">
        <v>1603</v>
      </c>
      <c r="F583" s="129">
        <v>1.6006</v>
      </c>
      <c r="G583" s="32">
        <v>16474.189999999999</v>
      </c>
      <c r="H583" s="21" t="s">
        <v>2030</v>
      </c>
      <c r="I583" s="248" t="s">
        <v>2035</v>
      </c>
      <c r="J583" s="194"/>
      <c r="K583" s="195"/>
      <c r="L583" s="196"/>
    </row>
    <row r="584" spans="1:12" ht="12.75" customHeight="1" x14ac:dyDescent="0.2">
      <c r="A584" s="132" t="s">
        <v>1100</v>
      </c>
      <c r="B584" s="22" t="s">
        <v>1097</v>
      </c>
      <c r="C584" s="128">
        <v>15.79</v>
      </c>
      <c r="D584" s="31">
        <v>90039</v>
      </c>
      <c r="E584" s="24" t="s">
        <v>1603</v>
      </c>
      <c r="F584" s="129">
        <v>3.2885</v>
      </c>
      <c r="G584" s="32">
        <v>33846.92</v>
      </c>
      <c r="H584" s="21" t="s">
        <v>2030</v>
      </c>
      <c r="I584" s="248" t="s">
        <v>2035</v>
      </c>
      <c r="J584" s="194"/>
      <c r="K584" s="195"/>
      <c r="L584" s="196"/>
    </row>
    <row r="585" spans="1:12" ht="12.75" customHeight="1" x14ac:dyDescent="0.2">
      <c r="A585" s="132" t="s">
        <v>1101</v>
      </c>
      <c r="B585" s="22" t="s">
        <v>1102</v>
      </c>
      <c r="C585" s="128">
        <v>1.85</v>
      </c>
      <c r="D585" s="31">
        <v>33000</v>
      </c>
      <c r="E585" s="24" t="s">
        <v>1603</v>
      </c>
      <c r="F585" s="129">
        <v>0.8387</v>
      </c>
      <c r="G585" s="32">
        <v>8632.33</v>
      </c>
      <c r="H585" s="21" t="s">
        <v>2030</v>
      </c>
      <c r="I585" s="248" t="s">
        <v>2035</v>
      </c>
      <c r="J585" s="194"/>
      <c r="K585" s="195"/>
      <c r="L585" s="196"/>
    </row>
    <row r="586" spans="1:12" ht="12.75" customHeight="1" x14ac:dyDescent="0.2">
      <c r="A586" s="132" t="s">
        <v>1103</v>
      </c>
      <c r="B586" s="22" t="s">
        <v>1102</v>
      </c>
      <c r="C586" s="128">
        <v>2.6799999999999997</v>
      </c>
      <c r="D586" s="31">
        <v>38079</v>
      </c>
      <c r="E586" s="24" t="s">
        <v>1603</v>
      </c>
      <c r="F586" s="129">
        <v>1.5911</v>
      </c>
      <c r="G586" s="32">
        <v>16376.41</v>
      </c>
      <c r="H586" s="21" t="s">
        <v>2030</v>
      </c>
      <c r="I586" s="248" t="s">
        <v>2035</v>
      </c>
      <c r="J586" s="194"/>
      <c r="K586" s="195"/>
      <c r="L586" s="196"/>
    </row>
    <row r="587" spans="1:12" ht="12.75" customHeight="1" x14ac:dyDescent="0.2">
      <c r="A587" s="132" t="s">
        <v>1104</v>
      </c>
      <c r="B587" s="22" t="s">
        <v>1102</v>
      </c>
      <c r="C587" s="128">
        <v>6.5</v>
      </c>
      <c r="D587" s="31">
        <v>67500</v>
      </c>
      <c r="E587" s="24" t="s">
        <v>1603</v>
      </c>
      <c r="F587" s="129">
        <v>2.2542</v>
      </c>
      <c r="G587" s="32">
        <v>23201.38</v>
      </c>
      <c r="H587" s="21" t="s">
        <v>2030</v>
      </c>
      <c r="I587" s="248" t="s">
        <v>2035</v>
      </c>
      <c r="J587" s="194"/>
      <c r="K587" s="195"/>
      <c r="L587" s="196"/>
    </row>
    <row r="588" spans="1:12" ht="12.75" customHeight="1" x14ac:dyDescent="0.2">
      <c r="A588" s="132" t="s">
        <v>1105</v>
      </c>
      <c r="B588" s="22" t="s">
        <v>1102</v>
      </c>
      <c r="C588" s="128">
        <v>14.73</v>
      </c>
      <c r="D588" s="31">
        <v>98000</v>
      </c>
      <c r="E588" s="24" t="s">
        <v>1603</v>
      </c>
      <c r="F588" s="129">
        <v>4.4542000000000002</v>
      </c>
      <c r="G588" s="32">
        <v>45844.9</v>
      </c>
      <c r="H588" s="21" t="s">
        <v>2030</v>
      </c>
      <c r="I588" s="248" t="s">
        <v>2035</v>
      </c>
      <c r="J588" s="194"/>
      <c r="K588" s="195"/>
      <c r="L588" s="196"/>
    </row>
    <row r="589" spans="1:12" ht="12.75" customHeight="1" x14ac:dyDescent="0.2">
      <c r="A589" s="132" t="s">
        <v>1106</v>
      </c>
      <c r="B589" s="22" t="s">
        <v>1107</v>
      </c>
      <c r="C589" s="128">
        <v>2.2899999999999996</v>
      </c>
      <c r="D589" s="31">
        <v>33000</v>
      </c>
      <c r="E589" s="24" t="s">
        <v>1603</v>
      </c>
      <c r="F589" s="129">
        <v>0.71950000000000003</v>
      </c>
      <c r="G589" s="32">
        <v>7405.46</v>
      </c>
      <c r="H589" s="21" t="s">
        <v>2030</v>
      </c>
      <c r="I589" s="248" t="s">
        <v>2035</v>
      </c>
      <c r="J589" s="194"/>
      <c r="K589" s="195"/>
      <c r="L589" s="196"/>
    </row>
    <row r="590" spans="1:12" ht="12.75" customHeight="1" x14ac:dyDescent="0.2">
      <c r="A590" s="132" t="s">
        <v>1108</v>
      </c>
      <c r="B590" s="22" t="s">
        <v>1107</v>
      </c>
      <c r="C590" s="128">
        <v>3.96</v>
      </c>
      <c r="D590" s="31">
        <v>33000</v>
      </c>
      <c r="E590" s="24" t="s">
        <v>1603</v>
      </c>
      <c r="F590" s="129">
        <v>1.0563</v>
      </c>
      <c r="G590" s="32">
        <v>10871.98</v>
      </c>
      <c r="H590" s="21" t="s">
        <v>2030</v>
      </c>
      <c r="I590" s="248" t="s">
        <v>2035</v>
      </c>
      <c r="J590" s="194"/>
      <c r="K590" s="195"/>
      <c r="L590" s="196"/>
    </row>
    <row r="591" spans="1:12" ht="12.75" customHeight="1" x14ac:dyDescent="0.2">
      <c r="A591" s="132" t="s">
        <v>1109</v>
      </c>
      <c r="B591" s="22" t="s">
        <v>1107</v>
      </c>
      <c r="C591" s="128">
        <v>7.2799999999999994</v>
      </c>
      <c r="D591" s="31">
        <v>44461</v>
      </c>
      <c r="E591" s="24" t="s">
        <v>1603</v>
      </c>
      <c r="F591" s="129">
        <v>1.7142999999999999</v>
      </c>
      <c r="G591" s="32">
        <v>17644.45</v>
      </c>
      <c r="H591" s="21" t="s">
        <v>2030</v>
      </c>
      <c r="I591" s="248" t="s">
        <v>2035</v>
      </c>
      <c r="J591" s="194"/>
      <c r="K591" s="195"/>
      <c r="L591" s="196"/>
    </row>
    <row r="592" spans="1:12" ht="12.75" customHeight="1" x14ac:dyDescent="0.2">
      <c r="A592" s="132" t="s">
        <v>1110</v>
      </c>
      <c r="B592" s="22" t="s">
        <v>1107</v>
      </c>
      <c r="C592" s="128">
        <v>14.299999999999999</v>
      </c>
      <c r="D592" s="31">
        <v>89465</v>
      </c>
      <c r="E592" s="24" t="s">
        <v>1603</v>
      </c>
      <c r="F592" s="129">
        <v>3.4567000000000001</v>
      </c>
      <c r="G592" s="32">
        <v>35578.120000000003</v>
      </c>
      <c r="H592" s="21" t="s">
        <v>2030</v>
      </c>
      <c r="I592" s="248" t="s">
        <v>2035</v>
      </c>
      <c r="J592" s="194"/>
      <c r="K592" s="195"/>
      <c r="L592" s="196"/>
    </row>
    <row r="593" spans="1:12" ht="12.75" customHeight="1" x14ac:dyDescent="0.2">
      <c r="A593" s="132" t="s">
        <v>1111</v>
      </c>
      <c r="B593" s="22" t="s">
        <v>1112</v>
      </c>
      <c r="C593" s="128">
        <v>3</v>
      </c>
      <c r="D593" s="31">
        <v>33000</v>
      </c>
      <c r="E593" s="24" t="s">
        <v>1603</v>
      </c>
      <c r="F593" s="129">
        <v>0.82040000000000002</v>
      </c>
      <c r="G593" s="32">
        <v>8443.98</v>
      </c>
      <c r="H593" s="21" t="s">
        <v>2030</v>
      </c>
      <c r="I593" s="248" t="s">
        <v>2035</v>
      </c>
      <c r="J593" s="194"/>
      <c r="K593" s="195"/>
      <c r="L593" s="196"/>
    </row>
    <row r="594" spans="1:12" ht="12.75" customHeight="1" x14ac:dyDescent="0.2">
      <c r="A594" s="132" t="s">
        <v>1113</v>
      </c>
      <c r="B594" s="22" t="s">
        <v>1112</v>
      </c>
      <c r="C594" s="128">
        <v>5.45</v>
      </c>
      <c r="D594" s="31">
        <v>41176</v>
      </c>
      <c r="E594" s="24" t="s">
        <v>1603</v>
      </c>
      <c r="F594" s="129">
        <v>1.1762999999999999</v>
      </c>
      <c r="G594" s="32">
        <v>12107.08</v>
      </c>
      <c r="H594" s="21" t="s">
        <v>2030</v>
      </c>
      <c r="I594" s="248" t="s">
        <v>2035</v>
      </c>
      <c r="J594" s="194"/>
      <c r="K594" s="195"/>
      <c r="L594" s="196"/>
    </row>
    <row r="595" spans="1:12" ht="12.75" customHeight="1" x14ac:dyDescent="0.2">
      <c r="A595" s="132" t="s">
        <v>1114</v>
      </c>
      <c r="B595" s="22" t="s">
        <v>1112</v>
      </c>
      <c r="C595" s="128">
        <v>10.31</v>
      </c>
      <c r="D595" s="31">
        <v>57003</v>
      </c>
      <c r="E595" s="24" t="s">
        <v>1603</v>
      </c>
      <c r="F595" s="129">
        <v>1.9738</v>
      </c>
      <c r="G595" s="32">
        <v>20315.36</v>
      </c>
      <c r="H595" s="21" t="s">
        <v>2030</v>
      </c>
      <c r="I595" s="248" t="s">
        <v>2035</v>
      </c>
      <c r="J595" s="194"/>
      <c r="K595" s="195"/>
      <c r="L595" s="196"/>
    </row>
    <row r="596" spans="1:12" ht="12.75" customHeight="1" x14ac:dyDescent="0.2">
      <c r="A596" s="132" t="s">
        <v>1115</v>
      </c>
      <c r="B596" s="22" t="s">
        <v>1112</v>
      </c>
      <c r="C596" s="128">
        <v>20.380000000000003</v>
      </c>
      <c r="D596" s="31">
        <v>98000</v>
      </c>
      <c r="E596" s="24" t="s">
        <v>1603</v>
      </c>
      <c r="F596" s="129">
        <v>4.3376999999999999</v>
      </c>
      <c r="G596" s="32">
        <v>44645.82</v>
      </c>
      <c r="H596" s="21" t="s">
        <v>2030</v>
      </c>
      <c r="I596" s="248" t="s">
        <v>2035</v>
      </c>
      <c r="J596" s="194"/>
      <c r="K596" s="195"/>
      <c r="L596" s="196"/>
    </row>
    <row r="597" spans="1:12" ht="12.75" customHeight="1" x14ac:dyDescent="0.2">
      <c r="A597" s="132" t="s">
        <v>1116</v>
      </c>
      <c r="B597" s="22" t="s">
        <v>1117</v>
      </c>
      <c r="C597" s="128">
        <v>2.2899999999999996</v>
      </c>
      <c r="D597" s="31">
        <v>33000</v>
      </c>
      <c r="E597" s="24" t="s">
        <v>1603</v>
      </c>
      <c r="F597" s="129">
        <v>0.93130000000000002</v>
      </c>
      <c r="G597" s="32">
        <v>9585.41</v>
      </c>
      <c r="H597" s="21" t="s">
        <v>2030</v>
      </c>
      <c r="I597" s="248" t="s">
        <v>2035</v>
      </c>
      <c r="J597" s="194"/>
      <c r="K597" s="195"/>
      <c r="L597" s="196"/>
    </row>
    <row r="598" spans="1:12" ht="12.75" customHeight="1" x14ac:dyDescent="0.2">
      <c r="A598" s="132" t="s">
        <v>1118</v>
      </c>
      <c r="B598" s="22" t="s">
        <v>1117</v>
      </c>
      <c r="C598" s="128">
        <v>4.74</v>
      </c>
      <c r="D598" s="31">
        <v>46811</v>
      </c>
      <c r="E598" s="24" t="s">
        <v>1603</v>
      </c>
      <c r="F598" s="129">
        <v>1.4085000000000001</v>
      </c>
      <c r="G598" s="32">
        <v>14497</v>
      </c>
      <c r="H598" s="21" t="s">
        <v>2030</v>
      </c>
      <c r="I598" s="248" t="s">
        <v>2035</v>
      </c>
      <c r="J598" s="194"/>
      <c r="K598" s="195"/>
      <c r="L598" s="196"/>
    </row>
    <row r="599" spans="1:12" ht="12.75" customHeight="1" x14ac:dyDescent="0.2">
      <c r="A599" s="132" t="s">
        <v>1119</v>
      </c>
      <c r="B599" s="22" t="s">
        <v>1117</v>
      </c>
      <c r="C599" s="128">
        <v>9</v>
      </c>
      <c r="D599" s="31">
        <v>53357</v>
      </c>
      <c r="E599" s="24" t="s">
        <v>1603</v>
      </c>
      <c r="F599" s="129">
        <v>2.1497000000000002</v>
      </c>
      <c r="G599" s="32">
        <v>22125.81</v>
      </c>
      <c r="H599" s="21" t="s">
        <v>2030</v>
      </c>
      <c r="I599" s="248" t="s">
        <v>2035</v>
      </c>
      <c r="J599" s="194"/>
      <c r="K599" s="195"/>
      <c r="L599" s="196"/>
    </row>
    <row r="600" spans="1:12" ht="12.75" customHeight="1" x14ac:dyDescent="0.2">
      <c r="A600" s="132" t="s">
        <v>1120</v>
      </c>
      <c r="B600" s="22" t="s">
        <v>1117</v>
      </c>
      <c r="C600" s="128">
        <v>18.440000000000001</v>
      </c>
      <c r="D600" s="31">
        <v>98000</v>
      </c>
      <c r="E600" s="24" t="s">
        <v>1603</v>
      </c>
      <c r="F600" s="129">
        <v>4.0941999999999998</v>
      </c>
      <c r="G600" s="32">
        <v>42139.59</v>
      </c>
      <c r="H600" s="21" t="s">
        <v>2030</v>
      </c>
      <c r="I600" s="248" t="s">
        <v>2035</v>
      </c>
      <c r="J600" s="194"/>
      <c r="K600" s="195"/>
      <c r="L600" s="196"/>
    </row>
    <row r="601" spans="1:12" ht="12.75" customHeight="1" x14ac:dyDescent="0.2">
      <c r="A601" s="132" t="s">
        <v>1121</v>
      </c>
      <c r="B601" s="22" t="s">
        <v>1122</v>
      </c>
      <c r="C601" s="128">
        <v>1.74</v>
      </c>
      <c r="D601" s="31">
        <v>33332</v>
      </c>
      <c r="E601" s="24" t="s">
        <v>1603</v>
      </c>
      <c r="F601" s="129">
        <v>1.6798999999999999</v>
      </c>
      <c r="G601" s="32">
        <v>17290.39</v>
      </c>
      <c r="H601" s="21" t="s">
        <v>2030</v>
      </c>
      <c r="I601" s="248" t="s">
        <v>2035</v>
      </c>
      <c r="J601" s="194"/>
      <c r="K601" s="195"/>
      <c r="L601" s="196"/>
    </row>
    <row r="602" spans="1:12" ht="12.75" customHeight="1" x14ac:dyDescent="0.2">
      <c r="A602" s="132" t="s">
        <v>1123</v>
      </c>
      <c r="B602" s="22" t="s">
        <v>1122</v>
      </c>
      <c r="C602" s="128">
        <v>3.23</v>
      </c>
      <c r="D602" s="31">
        <v>54567</v>
      </c>
      <c r="E602" s="24" t="s">
        <v>1603</v>
      </c>
      <c r="F602" s="129">
        <v>2.1291000000000002</v>
      </c>
      <c r="G602" s="32">
        <v>21913.78</v>
      </c>
      <c r="H602" s="21" t="s">
        <v>2030</v>
      </c>
      <c r="I602" s="248" t="s">
        <v>2035</v>
      </c>
      <c r="J602" s="194"/>
      <c r="K602" s="195"/>
      <c r="L602" s="196"/>
    </row>
    <row r="603" spans="1:12" ht="12.75" customHeight="1" x14ac:dyDescent="0.2">
      <c r="A603" s="132" t="s">
        <v>1124</v>
      </c>
      <c r="B603" s="22" t="s">
        <v>1122</v>
      </c>
      <c r="C603" s="128">
        <v>8.6999999999999993</v>
      </c>
      <c r="D603" s="31">
        <v>98000</v>
      </c>
      <c r="E603" s="24" t="s">
        <v>1603</v>
      </c>
      <c r="F603" s="129">
        <v>3.5735999999999999</v>
      </c>
      <c r="G603" s="32">
        <v>36781.31</v>
      </c>
      <c r="H603" s="21" t="s">
        <v>2030</v>
      </c>
      <c r="I603" s="248" t="s">
        <v>2035</v>
      </c>
      <c r="J603" s="194"/>
      <c r="K603" s="195"/>
      <c r="L603" s="196"/>
    </row>
    <row r="604" spans="1:12" ht="12.75" customHeight="1" x14ac:dyDescent="0.2">
      <c r="A604" s="132" t="s">
        <v>1125</v>
      </c>
      <c r="B604" s="22" t="s">
        <v>1122</v>
      </c>
      <c r="C604" s="128">
        <v>17.400000000000002</v>
      </c>
      <c r="D604" s="31">
        <v>98000</v>
      </c>
      <c r="E604" s="24" t="s">
        <v>1603</v>
      </c>
      <c r="F604" s="129">
        <v>6.5430999999999999</v>
      </c>
      <c r="G604" s="32">
        <v>67344.92</v>
      </c>
      <c r="H604" s="21" t="s">
        <v>2030</v>
      </c>
      <c r="I604" s="248" t="s">
        <v>2035</v>
      </c>
      <c r="J604" s="194"/>
      <c r="K604" s="195"/>
      <c r="L604" s="196"/>
    </row>
    <row r="605" spans="1:12" ht="12.75" customHeight="1" x14ac:dyDescent="0.2">
      <c r="A605" s="132" t="s">
        <v>1126</v>
      </c>
      <c r="B605" s="22" t="s">
        <v>1127</v>
      </c>
      <c r="C605" s="128">
        <v>3.07</v>
      </c>
      <c r="D605" s="31">
        <v>33000</v>
      </c>
      <c r="E605" s="24" t="s">
        <v>1603</v>
      </c>
      <c r="F605" s="129">
        <v>0.4052</v>
      </c>
      <c r="G605" s="32">
        <v>4170.53</v>
      </c>
      <c r="H605" s="21" t="s">
        <v>2030</v>
      </c>
      <c r="I605" s="248" t="s">
        <v>2035</v>
      </c>
      <c r="J605" s="194"/>
      <c r="K605" s="195"/>
      <c r="L605" s="196"/>
    </row>
    <row r="606" spans="1:12" ht="12.75" customHeight="1" x14ac:dyDescent="0.2">
      <c r="A606" s="132" t="s">
        <v>1128</v>
      </c>
      <c r="B606" s="22" t="s">
        <v>1127</v>
      </c>
      <c r="C606" s="128">
        <v>3.51</v>
      </c>
      <c r="D606" s="31">
        <v>33000</v>
      </c>
      <c r="E606" s="24" t="s">
        <v>1603</v>
      </c>
      <c r="F606" s="129">
        <v>0.5212</v>
      </c>
      <c r="G606" s="32">
        <v>5364.46</v>
      </c>
      <c r="H606" s="21" t="s">
        <v>2030</v>
      </c>
      <c r="I606" s="248" t="s">
        <v>2035</v>
      </c>
      <c r="J606" s="194"/>
      <c r="K606" s="195"/>
      <c r="L606" s="196"/>
    </row>
    <row r="607" spans="1:12" ht="12.75" customHeight="1" x14ac:dyDescent="0.2">
      <c r="A607" s="132" t="s">
        <v>1129</v>
      </c>
      <c r="B607" s="22" t="s">
        <v>1127</v>
      </c>
      <c r="C607" s="128">
        <v>5.08</v>
      </c>
      <c r="D607" s="31">
        <v>33000</v>
      </c>
      <c r="E607" s="24" t="s">
        <v>1603</v>
      </c>
      <c r="F607" s="129">
        <v>0.77410000000000001</v>
      </c>
      <c r="G607" s="32">
        <v>7967.43</v>
      </c>
      <c r="H607" s="21" t="s">
        <v>2030</v>
      </c>
      <c r="I607" s="248" t="s">
        <v>2035</v>
      </c>
      <c r="J607" s="194"/>
      <c r="K607" s="195"/>
      <c r="L607" s="196"/>
    </row>
    <row r="608" spans="1:12" ht="12.75" customHeight="1" x14ac:dyDescent="0.2">
      <c r="A608" s="132" t="s">
        <v>1130</v>
      </c>
      <c r="B608" s="22" t="s">
        <v>1127</v>
      </c>
      <c r="C608" s="128">
        <v>7.18</v>
      </c>
      <c r="D608" s="31">
        <v>40631</v>
      </c>
      <c r="E608" s="24" t="s">
        <v>1603</v>
      </c>
      <c r="F608" s="129">
        <v>1.3544</v>
      </c>
      <c r="G608" s="32">
        <v>13940.18</v>
      </c>
      <c r="H608" s="21" t="s">
        <v>2030</v>
      </c>
      <c r="I608" s="248" t="s">
        <v>2035</v>
      </c>
      <c r="J608" s="194"/>
      <c r="K608" s="195"/>
      <c r="L608" s="196"/>
    </row>
    <row r="609" spans="1:12" ht="12.75" customHeight="1" x14ac:dyDescent="0.2">
      <c r="A609" s="132" t="s">
        <v>1131</v>
      </c>
      <c r="B609" s="22" t="s">
        <v>1132</v>
      </c>
      <c r="C609" s="128">
        <v>3.0199999999999996</v>
      </c>
      <c r="D609" s="31">
        <v>33000</v>
      </c>
      <c r="E609" s="24" t="s">
        <v>1603</v>
      </c>
      <c r="F609" s="129">
        <v>0.46850000000000003</v>
      </c>
      <c r="G609" s="32">
        <v>4822.04</v>
      </c>
      <c r="H609" s="21" t="s">
        <v>2030</v>
      </c>
      <c r="I609" s="248" t="s">
        <v>2035</v>
      </c>
      <c r="J609" s="194"/>
      <c r="K609" s="195"/>
      <c r="L609" s="196"/>
    </row>
    <row r="610" spans="1:12" ht="12.75" customHeight="1" x14ac:dyDescent="0.2">
      <c r="A610" s="132" t="s">
        <v>1133</v>
      </c>
      <c r="B610" s="22" t="s">
        <v>1132</v>
      </c>
      <c r="C610" s="128">
        <v>3.65</v>
      </c>
      <c r="D610" s="31">
        <v>33000</v>
      </c>
      <c r="E610" s="24" t="s">
        <v>1603</v>
      </c>
      <c r="F610" s="129">
        <v>0.57320000000000004</v>
      </c>
      <c r="G610" s="32">
        <v>5899.67</v>
      </c>
      <c r="H610" s="21" t="s">
        <v>2030</v>
      </c>
      <c r="I610" s="248" t="s">
        <v>2035</v>
      </c>
      <c r="J610" s="194"/>
      <c r="K610" s="195"/>
      <c r="L610" s="196"/>
    </row>
    <row r="611" spans="1:12" ht="12.75" customHeight="1" x14ac:dyDescent="0.2">
      <c r="A611" s="132" t="s">
        <v>1134</v>
      </c>
      <c r="B611" s="22" t="s">
        <v>1132</v>
      </c>
      <c r="C611" s="128">
        <v>4.8</v>
      </c>
      <c r="D611" s="31">
        <v>33000</v>
      </c>
      <c r="E611" s="24" t="s">
        <v>1603</v>
      </c>
      <c r="F611" s="129">
        <v>0.78339999999999999</v>
      </c>
      <c r="G611" s="32">
        <v>8063.15</v>
      </c>
      <c r="H611" s="21" t="s">
        <v>2030</v>
      </c>
      <c r="I611" s="248" t="s">
        <v>2035</v>
      </c>
      <c r="J611" s="194"/>
      <c r="K611" s="195"/>
      <c r="L611" s="196"/>
    </row>
    <row r="612" spans="1:12" ht="12.75" customHeight="1" x14ac:dyDescent="0.2">
      <c r="A612" s="132" t="s">
        <v>1135</v>
      </c>
      <c r="B612" s="22" t="s">
        <v>1132</v>
      </c>
      <c r="C612" s="128">
        <v>9.82</v>
      </c>
      <c r="D612" s="31">
        <v>51616</v>
      </c>
      <c r="E612" s="24" t="s">
        <v>1603</v>
      </c>
      <c r="F612" s="129">
        <v>1.9346000000000001</v>
      </c>
      <c r="G612" s="32">
        <v>19911.89</v>
      </c>
      <c r="H612" s="21" t="s">
        <v>2030</v>
      </c>
      <c r="I612" s="248" t="s">
        <v>2035</v>
      </c>
      <c r="J612" s="194"/>
      <c r="K612" s="195"/>
      <c r="L612" s="196"/>
    </row>
    <row r="613" spans="1:12" ht="12.75" customHeight="1" x14ac:dyDescent="0.2">
      <c r="A613" s="132" t="s">
        <v>1136</v>
      </c>
      <c r="B613" s="22" t="s">
        <v>1137</v>
      </c>
      <c r="C613" s="128">
        <v>2.2399999999999998</v>
      </c>
      <c r="D613" s="31">
        <v>33000</v>
      </c>
      <c r="E613" s="24" t="s">
        <v>1603</v>
      </c>
      <c r="F613" s="129">
        <v>0.41980000000000001</v>
      </c>
      <c r="G613" s="32">
        <v>4320.8</v>
      </c>
      <c r="H613" s="21" t="s">
        <v>2030</v>
      </c>
      <c r="I613" s="248" t="s">
        <v>2035</v>
      </c>
      <c r="J613" s="194"/>
      <c r="K613" s="195"/>
      <c r="L613" s="196"/>
    </row>
    <row r="614" spans="1:12" ht="12.75" customHeight="1" x14ac:dyDescent="0.2">
      <c r="A614" s="132" t="s">
        <v>1138</v>
      </c>
      <c r="B614" s="22" t="s">
        <v>1137</v>
      </c>
      <c r="C614" s="128">
        <v>3.36</v>
      </c>
      <c r="D614" s="31">
        <v>33000</v>
      </c>
      <c r="E614" s="24" t="s">
        <v>1603</v>
      </c>
      <c r="F614" s="129">
        <v>0.60150000000000003</v>
      </c>
      <c r="G614" s="32">
        <v>6190.94</v>
      </c>
      <c r="H614" s="21" t="s">
        <v>2030</v>
      </c>
      <c r="I614" s="248" t="s">
        <v>2035</v>
      </c>
      <c r="J614" s="194"/>
      <c r="K614" s="195"/>
      <c r="L614" s="196"/>
    </row>
    <row r="615" spans="1:12" ht="12.75" customHeight="1" x14ac:dyDescent="0.2">
      <c r="A615" s="132" t="s">
        <v>1139</v>
      </c>
      <c r="B615" s="22" t="s">
        <v>1137</v>
      </c>
      <c r="C615" s="128">
        <v>5.2299999999999995</v>
      </c>
      <c r="D615" s="31">
        <v>33000</v>
      </c>
      <c r="E615" s="24" t="s">
        <v>1603</v>
      </c>
      <c r="F615" s="129">
        <v>0.90300000000000002</v>
      </c>
      <c r="G615" s="32">
        <v>9294.14</v>
      </c>
      <c r="H615" s="21" t="s">
        <v>2030</v>
      </c>
      <c r="I615" s="248" t="s">
        <v>2035</v>
      </c>
      <c r="J615" s="194"/>
      <c r="K615" s="195"/>
      <c r="L615" s="196"/>
    </row>
    <row r="616" spans="1:12" ht="12.75" customHeight="1" x14ac:dyDescent="0.2">
      <c r="A616" s="132" t="s">
        <v>1140</v>
      </c>
      <c r="B616" s="22" t="s">
        <v>1137</v>
      </c>
      <c r="C616" s="128">
        <v>10.73</v>
      </c>
      <c r="D616" s="31">
        <v>53772</v>
      </c>
      <c r="E616" s="24" t="s">
        <v>1603</v>
      </c>
      <c r="F616" s="129">
        <v>1.9467000000000001</v>
      </c>
      <c r="G616" s="32">
        <v>20036.43</v>
      </c>
      <c r="H616" s="21" t="s">
        <v>2030</v>
      </c>
      <c r="I616" s="248" t="s">
        <v>2035</v>
      </c>
      <c r="J616" s="194"/>
      <c r="K616" s="195"/>
      <c r="L616" s="196"/>
    </row>
    <row r="617" spans="1:12" ht="12.75" customHeight="1" x14ac:dyDescent="0.2">
      <c r="A617" s="132" t="s">
        <v>1141</v>
      </c>
      <c r="B617" s="22" t="s">
        <v>1142</v>
      </c>
      <c r="C617" s="128">
        <v>3.82</v>
      </c>
      <c r="D617" s="31">
        <v>33000</v>
      </c>
      <c r="E617" s="24" t="s">
        <v>1603</v>
      </c>
      <c r="F617" s="129">
        <v>0.63119999999999998</v>
      </c>
      <c r="G617" s="32">
        <v>6496.63</v>
      </c>
      <c r="H617" s="21" t="s">
        <v>2030</v>
      </c>
      <c r="I617" s="248" t="s">
        <v>2035</v>
      </c>
      <c r="J617" s="194"/>
      <c r="K617" s="195"/>
      <c r="L617" s="196"/>
    </row>
    <row r="618" spans="1:12" ht="12.75" customHeight="1" x14ac:dyDescent="0.2">
      <c r="A618" s="132" t="s">
        <v>1143</v>
      </c>
      <c r="B618" s="22" t="s">
        <v>1142</v>
      </c>
      <c r="C618" s="128">
        <v>4.63</v>
      </c>
      <c r="D618" s="31">
        <v>33000</v>
      </c>
      <c r="E618" s="24" t="s">
        <v>1603</v>
      </c>
      <c r="F618" s="129">
        <v>0.79179999999999995</v>
      </c>
      <c r="G618" s="32">
        <v>8149.61</v>
      </c>
      <c r="H618" s="21" t="s">
        <v>2030</v>
      </c>
      <c r="I618" s="248" t="s">
        <v>2035</v>
      </c>
      <c r="J618" s="194"/>
      <c r="K618" s="195"/>
      <c r="L618" s="196"/>
    </row>
    <row r="619" spans="1:12" ht="12.75" customHeight="1" x14ac:dyDescent="0.2">
      <c r="A619" s="132" t="s">
        <v>1144</v>
      </c>
      <c r="B619" s="22" t="s">
        <v>1142</v>
      </c>
      <c r="C619" s="128">
        <v>7.68</v>
      </c>
      <c r="D619" s="31">
        <v>33582</v>
      </c>
      <c r="E619" s="24" t="s">
        <v>1603</v>
      </c>
      <c r="F619" s="129">
        <v>1.2981</v>
      </c>
      <c r="G619" s="32">
        <v>13360.71</v>
      </c>
      <c r="H619" s="21" t="s">
        <v>2030</v>
      </c>
      <c r="I619" s="248" t="s">
        <v>2035</v>
      </c>
      <c r="J619" s="194"/>
      <c r="K619" s="195"/>
      <c r="L619" s="196"/>
    </row>
    <row r="620" spans="1:12" ht="12.75" customHeight="1" x14ac:dyDescent="0.2">
      <c r="A620" s="132" t="s">
        <v>1145</v>
      </c>
      <c r="B620" s="22" t="s">
        <v>1142</v>
      </c>
      <c r="C620" s="128">
        <v>12.78</v>
      </c>
      <c r="D620" s="31">
        <v>61927</v>
      </c>
      <c r="E620" s="24" t="s">
        <v>1603</v>
      </c>
      <c r="F620" s="129">
        <v>2.2511000000000001</v>
      </c>
      <c r="G620" s="32">
        <v>23169.47</v>
      </c>
      <c r="H620" s="21" t="s">
        <v>2030</v>
      </c>
      <c r="I620" s="248" t="s">
        <v>2035</v>
      </c>
      <c r="J620" s="194"/>
      <c r="K620" s="195"/>
      <c r="L620" s="196"/>
    </row>
    <row r="621" spans="1:12" ht="12.75" customHeight="1" x14ac:dyDescent="0.2">
      <c r="A621" s="132" t="s">
        <v>1146</v>
      </c>
      <c r="B621" s="22" t="s">
        <v>1147</v>
      </c>
      <c r="C621" s="128">
        <v>5.0999999999999996</v>
      </c>
      <c r="D621" s="31">
        <v>33000</v>
      </c>
      <c r="E621" s="24" t="s">
        <v>1603</v>
      </c>
      <c r="F621" s="129">
        <v>0.61880000000000002</v>
      </c>
      <c r="G621" s="32">
        <v>6369.01</v>
      </c>
      <c r="H621" s="21" t="s">
        <v>2030</v>
      </c>
      <c r="I621" s="248" t="s">
        <v>2035</v>
      </c>
      <c r="J621" s="194"/>
      <c r="K621" s="195"/>
      <c r="L621" s="196"/>
    </row>
    <row r="622" spans="1:12" ht="12.75" customHeight="1" x14ac:dyDescent="0.2">
      <c r="A622" s="132" t="s">
        <v>1148</v>
      </c>
      <c r="B622" s="22" t="s">
        <v>1147</v>
      </c>
      <c r="C622" s="128">
        <v>6.24</v>
      </c>
      <c r="D622" s="31">
        <v>33000</v>
      </c>
      <c r="E622" s="24" t="s">
        <v>1603</v>
      </c>
      <c r="F622" s="129">
        <v>0.82689999999999997</v>
      </c>
      <c r="G622" s="32">
        <v>8510.8799999999992</v>
      </c>
      <c r="H622" s="21" t="s">
        <v>2030</v>
      </c>
      <c r="I622" s="248" t="s">
        <v>2035</v>
      </c>
      <c r="J622" s="194"/>
      <c r="K622" s="195"/>
      <c r="L622" s="196"/>
    </row>
    <row r="623" spans="1:12" ht="12.75" customHeight="1" x14ac:dyDescent="0.2">
      <c r="A623" s="132" t="s">
        <v>1149</v>
      </c>
      <c r="B623" s="22" t="s">
        <v>1147</v>
      </c>
      <c r="C623" s="128">
        <v>9.9700000000000006</v>
      </c>
      <c r="D623" s="31">
        <v>36841</v>
      </c>
      <c r="E623" s="24" t="s">
        <v>1603</v>
      </c>
      <c r="F623" s="129">
        <v>1.2367999999999999</v>
      </c>
      <c r="G623" s="32">
        <v>12729.78</v>
      </c>
      <c r="H623" s="21" t="s">
        <v>2030</v>
      </c>
      <c r="I623" s="248" t="s">
        <v>2035</v>
      </c>
      <c r="J623" s="194"/>
      <c r="K623" s="195"/>
      <c r="L623" s="196"/>
    </row>
    <row r="624" spans="1:12" ht="12.75" customHeight="1" x14ac:dyDescent="0.2">
      <c r="A624" s="132" t="s">
        <v>1150</v>
      </c>
      <c r="B624" s="22" t="s">
        <v>1147</v>
      </c>
      <c r="C624" s="128">
        <v>17.270000000000003</v>
      </c>
      <c r="D624" s="31">
        <v>79789</v>
      </c>
      <c r="E624" s="24" t="s">
        <v>1603</v>
      </c>
      <c r="F624" s="129">
        <v>2.0625</v>
      </c>
      <c r="G624" s="32">
        <v>21228.3</v>
      </c>
      <c r="H624" s="21" t="s">
        <v>2030</v>
      </c>
      <c r="I624" s="248" t="s">
        <v>2035</v>
      </c>
      <c r="J624" s="194"/>
      <c r="K624" s="195"/>
      <c r="L624" s="196"/>
    </row>
    <row r="625" spans="1:12" ht="12.75" customHeight="1" x14ac:dyDescent="0.2">
      <c r="A625" s="132" t="s">
        <v>1151</v>
      </c>
      <c r="B625" s="22" t="s">
        <v>1152</v>
      </c>
      <c r="C625" s="128">
        <v>3.13</v>
      </c>
      <c r="D625" s="31">
        <v>33000</v>
      </c>
      <c r="E625" s="24" t="s">
        <v>1603</v>
      </c>
      <c r="F625" s="129">
        <v>0.52449999999999997</v>
      </c>
      <c r="G625" s="32">
        <v>5398.42</v>
      </c>
      <c r="H625" s="21" t="s">
        <v>2030</v>
      </c>
      <c r="I625" s="248" t="s">
        <v>2035</v>
      </c>
      <c r="J625" s="194"/>
      <c r="K625" s="195"/>
      <c r="L625" s="196"/>
    </row>
    <row r="626" spans="1:12" ht="12.75" customHeight="1" x14ac:dyDescent="0.2">
      <c r="A626" s="132" t="s">
        <v>1153</v>
      </c>
      <c r="B626" s="22" t="s">
        <v>1152</v>
      </c>
      <c r="C626" s="128">
        <v>4.18</v>
      </c>
      <c r="D626" s="31">
        <v>55153</v>
      </c>
      <c r="E626" s="24" t="s">
        <v>1603</v>
      </c>
      <c r="F626" s="129">
        <v>0.71799999999999997</v>
      </c>
      <c r="G626" s="32">
        <v>7390.02</v>
      </c>
      <c r="H626" s="21" t="s">
        <v>2030</v>
      </c>
      <c r="I626" s="248" t="s">
        <v>2035</v>
      </c>
      <c r="J626" s="194"/>
      <c r="K626" s="195"/>
      <c r="L626" s="196"/>
    </row>
    <row r="627" spans="1:12" ht="12.75" customHeight="1" x14ac:dyDescent="0.2">
      <c r="A627" s="132" t="s">
        <v>1154</v>
      </c>
      <c r="B627" s="22" t="s">
        <v>1152</v>
      </c>
      <c r="C627" s="128">
        <v>7.43</v>
      </c>
      <c r="D627" s="31">
        <v>33000</v>
      </c>
      <c r="E627" s="24" t="s">
        <v>1603</v>
      </c>
      <c r="F627" s="129">
        <v>1.2230000000000001</v>
      </c>
      <c r="G627" s="32">
        <v>12587.74</v>
      </c>
      <c r="H627" s="21" t="s">
        <v>2030</v>
      </c>
      <c r="I627" s="248" t="s">
        <v>2035</v>
      </c>
      <c r="J627" s="194"/>
      <c r="K627" s="195"/>
      <c r="L627" s="196"/>
    </row>
    <row r="628" spans="1:12" ht="12.75" customHeight="1" x14ac:dyDescent="0.2">
      <c r="A628" s="132" t="s">
        <v>1155</v>
      </c>
      <c r="B628" s="22" t="s">
        <v>1152</v>
      </c>
      <c r="C628" s="128">
        <v>15.07</v>
      </c>
      <c r="D628" s="31">
        <v>92159</v>
      </c>
      <c r="E628" s="24" t="s">
        <v>1603</v>
      </c>
      <c r="F628" s="129">
        <v>2.9853000000000001</v>
      </c>
      <c r="G628" s="32">
        <v>30726.23</v>
      </c>
      <c r="H628" s="21" t="s">
        <v>2030</v>
      </c>
      <c r="I628" s="248" t="s">
        <v>2035</v>
      </c>
      <c r="J628" s="194"/>
      <c r="K628" s="195"/>
      <c r="L628" s="196"/>
    </row>
    <row r="629" spans="1:12" ht="12.75" customHeight="1" x14ac:dyDescent="0.2">
      <c r="A629" s="132" t="s">
        <v>1156</v>
      </c>
      <c r="B629" s="22" t="s">
        <v>1157</v>
      </c>
      <c r="C629" s="128">
        <v>2.8899999999999997</v>
      </c>
      <c r="D629" s="31">
        <v>33000</v>
      </c>
      <c r="E629" s="24" t="s">
        <v>1603</v>
      </c>
      <c r="F629" s="129">
        <v>0.52010000000000001</v>
      </c>
      <c r="G629" s="32">
        <v>5353.13</v>
      </c>
      <c r="H629" s="21" t="s">
        <v>2030</v>
      </c>
      <c r="I629" s="248" t="s">
        <v>2035</v>
      </c>
      <c r="J629" s="194"/>
      <c r="K629" s="195"/>
      <c r="L629" s="196"/>
    </row>
    <row r="630" spans="1:12" ht="12.75" customHeight="1" x14ac:dyDescent="0.2">
      <c r="A630" s="132" t="s">
        <v>1158</v>
      </c>
      <c r="B630" s="22" t="s">
        <v>1157</v>
      </c>
      <c r="C630" s="128">
        <v>3.88</v>
      </c>
      <c r="D630" s="31">
        <v>33000</v>
      </c>
      <c r="E630" s="24" t="s">
        <v>1603</v>
      </c>
      <c r="F630" s="129">
        <v>0.70369999999999999</v>
      </c>
      <c r="G630" s="32">
        <v>7242.84</v>
      </c>
      <c r="H630" s="21" t="s">
        <v>2030</v>
      </c>
      <c r="I630" s="248" t="s">
        <v>2035</v>
      </c>
      <c r="J630" s="194"/>
      <c r="K630" s="195"/>
      <c r="L630" s="196"/>
    </row>
    <row r="631" spans="1:12" ht="12.75" customHeight="1" x14ac:dyDescent="0.2">
      <c r="A631" s="132" t="s">
        <v>1159</v>
      </c>
      <c r="B631" s="22" t="s">
        <v>1157</v>
      </c>
      <c r="C631" s="128">
        <v>5.34</v>
      </c>
      <c r="D631" s="31">
        <v>33000</v>
      </c>
      <c r="E631" s="24" t="s">
        <v>1603</v>
      </c>
      <c r="F631" s="129">
        <v>0.98939999999999995</v>
      </c>
      <c r="G631" s="32">
        <v>10183.41</v>
      </c>
      <c r="H631" s="21" t="s">
        <v>2030</v>
      </c>
      <c r="I631" s="248" t="s">
        <v>2035</v>
      </c>
      <c r="J631" s="194"/>
      <c r="K631" s="195"/>
      <c r="L631" s="196"/>
    </row>
    <row r="632" spans="1:12" ht="12.75" customHeight="1" x14ac:dyDescent="0.2">
      <c r="A632" s="132" t="s">
        <v>1160</v>
      </c>
      <c r="B632" s="22" t="s">
        <v>1157</v>
      </c>
      <c r="C632" s="128">
        <v>11.84</v>
      </c>
      <c r="D632" s="31">
        <v>60582</v>
      </c>
      <c r="E632" s="24" t="s">
        <v>1603</v>
      </c>
      <c r="F632" s="129">
        <v>2.3176000000000001</v>
      </c>
      <c r="G632" s="32">
        <v>23853.919999999998</v>
      </c>
      <c r="H632" s="21" t="s">
        <v>2030</v>
      </c>
      <c r="I632" s="248" t="s">
        <v>2035</v>
      </c>
      <c r="J632" s="194"/>
      <c r="K632" s="195"/>
      <c r="L632" s="196"/>
    </row>
    <row r="633" spans="1:12" ht="12.75" customHeight="1" x14ac:dyDescent="0.2">
      <c r="A633" s="132" t="s">
        <v>1161</v>
      </c>
      <c r="B633" s="22" t="s">
        <v>1162</v>
      </c>
      <c r="C633" s="128">
        <v>2.2699999999999996</v>
      </c>
      <c r="D633" s="31">
        <v>33000</v>
      </c>
      <c r="E633" s="24" t="s">
        <v>1603</v>
      </c>
      <c r="F633" s="129">
        <v>0.438</v>
      </c>
      <c r="G633" s="32">
        <v>4508.12</v>
      </c>
      <c r="H633" s="21" t="s">
        <v>2030</v>
      </c>
      <c r="I633" s="248" t="s">
        <v>2035</v>
      </c>
      <c r="J633" s="194"/>
      <c r="K633" s="195"/>
      <c r="L633" s="196"/>
    </row>
    <row r="634" spans="1:12" ht="12.75" customHeight="1" x14ac:dyDescent="0.2">
      <c r="A634" s="132" t="s">
        <v>1163</v>
      </c>
      <c r="B634" s="22" t="s">
        <v>1162</v>
      </c>
      <c r="C634" s="128">
        <v>4.8099999999999996</v>
      </c>
      <c r="D634" s="31">
        <v>33000</v>
      </c>
      <c r="E634" s="24" t="s">
        <v>1603</v>
      </c>
      <c r="F634" s="129">
        <v>0.64580000000000004</v>
      </c>
      <c r="G634" s="32">
        <v>6646.9</v>
      </c>
      <c r="H634" s="21" t="s">
        <v>2030</v>
      </c>
      <c r="I634" s="248" t="s">
        <v>2035</v>
      </c>
      <c r="J634" s="194"/>
      <c r="K634" s="195"/>
      <c r="L634" s="196"/>
    </row>
    <row r="635" spans="1:12" ht="12.75" customHeight="1" x14ac:dyDescent="0.2">
      <c r="A635" s="132" t="s">
        <v>1164</v>
      </c>
      <c r="B635" s="22" t="s">
        <v>1162</v>
      </c>
      <c r="C635" s="128">
        <v>8.07</v>
      </c>
      <c r="D635" s="31">
        <v>33425</v>
      </c>
      <c r="E635" s="24" t="s">
        <v>1603</v>
      </c>
      <c r="F635" s="129">
        <v>1.0302</v>
      </c>
      <c r="G635" s="32">
        <v>10603.34</v>
      </c>
      <c r="H635" s="21" t="s">
        <v>2030</v>
      </c>
      <c r="I635" s="248" t="s">
        <v>2035</v>
      </c>
      <c r="J635" s="194"/>
      <c r="K635" s="195"/>
      <c r="L635" s="196"/>
    </row>
    <row r="636" spans="1:12" ht="12.75" customHeight="1" x14ac:dyDescent="0.2">
      <c r="A636" s="132" t="s">
        <v>1165</v>
      </c>
      <c r="B636" s="22" t="s">
        <v>1162</v>
      </c>
      <c r="C636" s="128">
        <v>13.87</v>
      </c>
      <c r="D636" s="31">
        <v>61222</v>
      </c>
      <c r="E636" s="24" t="s">
        <v>1603</v>
      </c>
      <c r="F636" s="129">
        <v>1.9259999999999999</v>
      </c>
      <c r="G636" s="32">
        <v>19823.37</v>
      </c>
      <c r="H636" s="21" t="s">
        <v>2030</v>
      </c>
      <c r="I636" s="248" t="s">
        <v>2035</v>
      </c>
      <c r="J636" s="194"/>
      <c r="K636" s="195"/>
      <c r="L636" s="196"/>
    </row>
    <row r="637" spans="1:12" ht="12.75" customHeight="1" x14ac:dyDescent="0.2">
      <c r="A637" s="132" t="s">
        <v>1166</v>
      </c>
      <c r="B637" s="22" t="s">
        <v>1167</v>
      </c>
      <c r="C637" s="128">
        <v>2.5299999999999998</v>
      </c>
      <c r="D637" s="31">
        <v>33000</v>
      </c>
      <c r="E637" s="24" t="s">
        <v>1603</v>
      </c>
      <c r="F637" s="129">
        <v>0.4073</v>
      </c>
      <c r="G637" s="32">
        <v>4192.1400000000003</v>
      </c>
      <c r="H637" s="21" t="s">
        <v>2030</v>
      </c>
      <c r="I637" s="248" t="s">
        <v>2035</v>
      </c>
      <c r="J637" s="194"/>
      <c r="K637" s="195"/>
      <c r="L637" s="196"/>
    </row>
    <row r="638" spans="1:12" ht="12.75" customHeight="1" x14ac:dyDescent="0.2">
      <c r="A638" s="132" t="s">
        <v>1168</v>
      </c>
      <c r="B638" s="22" t="s">
        <v>1167</v>
      </c>
      <c r="C638" s="128">
        <v>3.5199999999999996</v>
      </c>
      <c r="D638" s="31">
        <v>33000</v>
      </c>
      <c r="E638" s="24" t="s">
        <v>1603</v>
      </c>
      <c r="F638" s="129">
        <v>0.56679999999999997</v>
      </c>
      <c r="G638" s="32">
        <v>5833.79</v>
      </c>
      <c r="H638" s="21" t="s">
        <v>2030</v>
      </c>
      <c r="I638" s="248" t="s">
        <v>2035</v>
      </c>
      <c r="J638" s="194"/>
      <c r="K638" s="195"/>
      <c r="L638" s="196"/>
    </row>
    <row r="639" spans="1:12" ht="12.75" customHeight="1" x14ac:dyDescent="0.2">
      <c r="A639" s="132" t="s">
        <v>1169</v>
      </c>
      <c r="B639" s="22" t="s">
        <v>1167</v>
      </c>
      <c r="C639" s="128">
        <v>5.4399999999999995</v>
      </c>
      <c r="D639" s="31">
        <v>33000</v>
      </c>
      <c r="E639" s="24" t="s">
        <v>1603</v>
      </c>
      <c r="F639" s="129">
        <v>0.89300000000000002</v>
      </c>
      <c r="G639" s="32">
        <v>9191.2099999999991</v>
      </c>
      <c r="H639" s="21" t="s">
        <v>2030</v>
      </c>
      <c r="I639" s="248" t="s">
        <v>2035</v>
      </c>
      <c r="J639" s="194"/>
      <c r="K639" s="195"/>
      <c r="L639" s="196"/>
    </row>
    <row r="640" spans="1:12" ht="12.75" customHeight="1" x14ac:dyDescent="0.2">
      <c r="A640" s="132" t="s">
        <v>1170</v>
      </c>
      <c r="B640" s="22" t="s">
        <v>1167</v>
      </c>
      <c r="C640" s="128">
        <v>11.12</v>
      </c>
      <c r="D640" s="31">
        <v>50591</v>
      </c>
      <c r="E640" s="24" t="s">
        <v>1603</v>
      </c>
      <c r="F640" s="129">
        <v>1.9108000000000001</v>
      </c>
      <c r="G640" s="32">
        <v>19666.93</v>
      </c>
      <c r="H640" s="21" t="s">
        <v>2030</v>
      </c>
      <c r="I640" s="248" t="s">
        <v>2035</v>
      </c>
      <c r="J640" s="194"/>
      <c r="K640" s="195"/>
      <c r="L640" s="196"/>
    </row>
    <row r="641" spans="1:12" ht="12.75" customHeight="1" x14ac:dyDescent="0.2">
      <c r="A641" s="132" t="s">
        <v>1171</v>
      </c>
      <c r="B641" s="22" t="s">
        <v>1172</v>
      </c>
      <c r="C641" s="128">
        <v>4.0699999999999994</v>
      </c>
      <c r="D641" s="31">
        <v>33000</v>
      </c>
      <c r="E641" s="24" t="s">
        <v>1603</v>
      </c>
      <c r="F641" s="129">
        <v>1.1095999999999999</v>
      </c>
      <c r="G641" s="32">
        <v>11420.57</v>
      </c>
      <c r="H641" s="21" t="s">
        <v>2030</v>
      </c>
      <c r="I641" s="248" t="s">
        <v>2035</v>
      </c>
      <c r="J641" s="194"/>
      <c r="K641" s="195"/>
      <c r="L641" s="196"/>
    </row>
    <row r="642" spans="1:12" ht="12.75" customHeight="1" x14ac:dyDescent="0.2">
      <c r="A642" s="132" t="s">
        <v>1173</v>
      </c>
      <c r="B642" s="22" t="s">
        <v>1172</v>
      </c>
      <c r="C642" s="128">
        <v>7.59</v>
      </c>
      <c r="D642" s="31">
        <v>49403</v>
      </c>
      <c r="E642" s="24" t="s">
        <v>1603</v>
      </c>
      <c r="F642" s="129">
        <v>1.4459</v>
      </c>
      <c r="G642" s="32">
        <v>14881.94</v>
      </c>
      <c r="H642" s="21" t="s">
        <v>2030</v>
      </c>
      <c r="I642" s="248" t="s">
        <v>2035</v>
      </c>
      <c r="J642" s="194"/>
      <c r="K642" s="195"/>
      <c r="L642" s="196"/>
    </row>
    <row r="643" spans="1:12" ht="12.75" customHeight="1" x14ac:dyDescent="0.2">
      <c r="A643" s="132" t="s">
        <v>1174</v>
      </c>
      <c r="B643" s="22" t="s">
        <v>1172</v>
      </c>
      <c r="C643" s="128">
        <v>13.93</v>
      </c>
      <c r="D643" s="31">
        <v>59947</v>
      </c>
      <c r="E643" s="24" t="s">
        <v>1603</v>
      </c>
      <c r="F643" s="129">
        <v>2.1415000000000002</v>
      </c>
      <c r="G643" s="32">
        <v>22041.41</v>
      </c>
      <c r="H643" s="21" t="s">
        <v>2030</v>
      </c>
      <c r="I643" s="248" t="s">
        <v>2035</v>
      </c>
      <c r="J643" s="194"/>
      <c r="K643" s="195"/>
      <c r="L643" s="196"/>
    </row>
    <row r="644" spans="1:12" ht="12.75" customHeight="1" x14ac:dyDescent="0.2">
      <c r="A644" s="132" t="s">
        <v>1175</v>
      </c>
      <c r="B644" s="22" t="s">
        <v>1172</v>
      </c>
      <c r="C644" s="128">
        <v>28.57</v>
      </c>
      <c r="D644" s="31">
        <v>98000</v>
      </c>
      <c r="E644" s="24" t="s">
        <v>1603</v>
      </c>
      <c r="F644" s="129">
        <v>4.5411000000000001</v>
      </c>
      <c r="G644" s="32">
        <v>46739.32</v>
      </c>
      <c r="H644" s="21" t="s">
        <v>2030</v>
      </c>
      <c r="I644" s="248" t="s">
        <v>2035</v>
      </c>
      <c r="J644" s="194"/>
      <c r="K644" s="195"/>
      <c r="L644" s="196"/>
    </row>
    <row r="645" spans="1:12" ht="12.75" customHeight="1" x14ac:dyDescent="0.2">
      <c r="A645" s="132" t="s">
        <v>1176</v>
      </c>
      <c r="B645" s="22" t="s">
        <v>1177</v>
      </c>
      <c r="C645" s="128">
        <v>1.8</v>
      </c>
      <c r="D645" s="31">
        <v>33000</v>
      </c>
      <c r="E645" s="24" t="s">
        <v>1603</v>
      </c>
      <c r="F645" s="129">
        <v>1.0089999999999999</v>
      </c>
      <c r="G645" s="32">
        <v>10385.14</v>
      </c>
      <c r="H645" s="21" t="s">
        <v>2030</v>
      </c>
      <c r="I645" s="248" t="s">
        <v>2035</v>
      </c>
      <c r="J645" s="194"/>
      <c r="K645" s="195"/>
      <c r="L645" s="196"/>
    </row>
    <row r="646" spans="1:12" ht="12.75" customHeight="1" x14ac:dyDescent="0.2">
      <c r="A646" s="132" t="s">
        <v>1178</v>
      </c>
      <c r="B646" s="22" t="s">
        <v>1177</v>
      </c>
      <c r="C646" s="128">
        <v>2.3299999999999996</v>
      </c>
      <c r="D646" s="31">
        <v>41240</v>
      </c>
      <c r="E646" s="24" t="s">
        <v>1603</v>
      </c>
      <c r="F646" s="129">
        <v>1.3552999999999999</v>
      </c>
      <c r="G646" s="32">
        <v>13949.44</v>
      </c>
      <c r="H646" s="21" t="s">
        <v>2030</v>
      </c>
      <c r="I646" s="248" t="s">
        <v>2035</v>
      </c>
      <c r="J646" s="194"/>
      <c r="K646" s="195"/>
      <c r="L646" s="196"/>
    </row>
    <row r="647" spans="1:12" ht="12.75" customHeight="1" x14ac:dyDescent="0.2">
      <c r="A647" s="132" t="s">
        <v>1179</v>
      </c>
      <c r="B647" s="22" t="s">
        <v>1177</v>
      </c>
      <c r="C647" s="128">
        <v>5.9799999999999995</v>
      </c>
      <c r="D647" s="31">
        <v>45892</v>
      </c>
      <c r="E647" s="24" t="s">
        <v>1603</v>
      </c>
      <c r="F647" s="129">
        <v>1.7862</v>
      </c>
      <c r="G647" s="32">
        <v>18384.48</v>
      </c>
      <c r="H647" s="21" t="s">
        <v>2030</v>
      </c>
      <c r="I647" s="248" t="s">
        <v>2035</v>
      </c>
      <c r="J647" s="194"/>
      <c r="K647" s="195"/>
      <c r="L647" s="196"/>
    </row>
    <row r="648" spans="1:12" ht="12.75" customHeight="1" x14ac:dyDescent="0.2">
      <c r="A648" s="132" t="s">
        <v>1180</v>
      </c>
      <c r="B648" s="22" t="s">
        <v>1177</v>
      </c>
      <c r="C648" s="128">
        <v>13.81</v>
      </c>
      <c r="D648" s="31">
        <v>98000</v>
      </c>
      <c r="E648" s="24" t="s">
        <v>1603</v>
      </c>
      <c r="F648" s="129">
        <v>3.8256999999999999</v>
      </c>
      <c r="G648" s="32">
        <v>39376.06</v>
      </c>
      <c r="H648" s="21" t="s">
        <v>2030</v>
      </c>
      <c r="I648" s="248" t="s">
        <v>2035</v>
      </c>
      <c r="J648" s="194"/>
      <c r="K648" s="195"/>
      <c r="L648" s="196"/>
    </row>
    <row r="649" spans="1:12" ht="12.75" customHeight="1" x14ac:dyDescent="0.2">
      <c r="A649" s="132" t="s">
        <v>1181</v>
      </c>
      <c r="B649" s="22" t="s">
        <v>1182</v>
      </c>
      <c r="C649" s="128">
        <v>2.0999999999999996</v>
      </c>
      <c r="D649" s="31">
        <v>33000</v>
      </c>
      <c r="E649" s="24" t="s">
        <v>1603</v>
      </c>
      <c r="F649" s="129">
        <v>0.87970000000000004</v>
      </c>
      <c r="G649" s="32">
        <v>9054.32</v>
      </c>
      <c r="H649" s="21" t="s">
        <v>2030</v>
      </c>
      <c r="I649" s="248" t="s">
        <v>2035</v>
      </c>
      <c r="J649" s="194"/>
      <c r="K649" s="195"/>
      <c r="L649" s="196"/>
    </row>
    <row r="650" spans="1:12" ht="12.75" customHeight="1" x14ac:dyDescent="0.2">
      <c r="A650" s="132" t="s">
        <v>1183</v>
      </c>
      <c r="B650" s="22" t="s">
        <v>1182</v>
      </c>
      <c r="C650" s="128">
        <v>3.1399999999999997</v>
      </c>
      <c r="D650" s="31">
        <v>37443</v>
      </c>
      <c r="E650" s="24" t="s">
        <v>1603</v>
      </c>
      <c r="F650" s="129">
        <v>1.49</v>
      </c>
      <c r="G650" s="32">
        <v>15335.84</v>
      </c>
      <c r="H650" s="21" t="s">
        <v>2030</v>
      </c>
      <c r="I650" s="248" t="s">
        <v>2035</v>
      </c>
      <c r="J650" s="194"/>
      <c r="K650" s="195"/>
      <c r="L650" s="196"/>
    </row>
    <row r="651" spans="1:12" ht="12.75" customHeight="1" x14ac:dyDescent="0.2">
      <c r="A651" s="132" t="s">
        <v>1184</v>
      </c>
      <c r="B651" s="22" t="s">
        <v>1182</v>
      </c>
      <c r="C651" s="128">
        <v>5.3199999999999994</v>
      </c>
      <c r="D651" s="31">
        <v>55292</v>
      </c>
      <c r="E651" s="24" t="s">
        <v>1603</v>
      </c>
      <c r="F651" s="129">
        <v>1.9038999999999999</v>
      </c>
      <c r="G651" s="32">
        <v>19595.91</v>
      </c>
      <c r="H651" s="21" t="s">
        <v>2030</v>
      </c>
      <c r="I651" s="248" t="s">
        <v>2035</v>
      </c>
      <c r="J651" s="194"/>
      <c r="K651" s="195"/>
      <c r="L651" s="196"/>
    </row>
    <row r="652" spans="1:12" ht="12.75" customHeight="1" x14ac:dyDescent="0.2">
      <c r="A652" s="132" t="s">
        <v>1185</v>
      </c>
      <c r="B652" s="22" t="s">
        <v>1182</v>
      </c>
      <c r="C652" s="128">
        <v>17.060000000000002</v>
      </c>
      <c r="D652" s="31">
        <v>98000</v>
      </c>
      <c r="E652" s="24" t="s">
        <v>1603</v>
      </c>
      <c r="F652" s="129">
        <v>3.5419999999999998</v>
      </c>
      <c r="G652" s="32">
        <v>36456.07</v>
      </c>
      <c r="H652" s="21" t="s">
        <v>2030</v>
      </c>
      <c r="I652" s="248" t="s">
        <v>2035</v>
      </c>
      <c r="J652" s="194"/>
      <c r="K652" s="195"/>
      <c r="L652" s="196"/>
    </row>
    <row r="653" spans="1:12" ht="12.75" customHeight="1" x14ac:dyDescent="0.2">
      <c r="A653" s="132" t="s">
        <v>1186</v>
      </c>
      <c r="B653" s="22" t="s">
        <v>1187</v>
      </c>
      <c r="C653" s="128">
        <v>2.8899999999999997</v>
      </c>
      <c r="D653" s="31">
        <v>33000</v>
      </c>
      <c r="E653" s="24" t="s">
        <v>1603</v>
      </c>
      <c r="F653" s="129">
        <v>0.76439999999999997</v>
      </c>
      <c r="G653" s="32">
        <v>7867.59</v>
      </c>
      <c r="H653" s="21" t="s">
        <v>2030</v>
      </c>
      <c r="I653" s="248" t="s">
        <v>2035</v>
      </c>
      <c r="J653" s="194"/>
      <c r="K653" s="195"/>
      <c r="L653" s="196"/>
    </row>
    <row r="654" spans="1:12" ht="12.75" customHeight="1" x14ac:dyDescent="0.2">
      <c r="A654" s="132" t="s">
        <v>1188</v>
      </c>
      <c r="B654" s="22" t="s">
        <v>1187</v>
      </c>
      <c r="C654" s="128">
        <v>5.09</v>
      </c>
      <c r="D654" s="31">
        <v>33000</v>
      </c>
      <c r="E654" s="24" t="s">
        <v>1603</v>
      </c>
      <c r="F654" s="129">
        <v>1.0876999999999999</v>
      </c>
      <c r="G654" s="32">
        <v>11195.16</v>
      </c>
      <c r="H654" s="21" t="s">
        <v>2030</v>
      </c>
      <c r="I654" s="248" t="s">
        <v>2035</v>
      </c>
      <c r="J654" s="194"/>
      <c r="K654" s="195"/>
      <c r="L654" s="196"/>
    </row>
    <row r="655" spans="1:12" ht="12.75" customHeight="1" x14ac:dyDescent="0.2">
      <c r="A655" s="132" t="s">
        <v>1189</v>
      </c>
      <c r="B655" s="22" t="s">
        <v>1187</v>
      </c>
      <c r="C655" s="128">
        <v>9.44</v>
      </c>
      <c r="D655" s="31">
        <v>54058</v>
      </c>
      <c r="E655" s="24" t="s">
        <v>1603</v>
      </c>
      <c r="F655" s="129">
        <v>1.6986000000000001</v>
      </c>
      <c r="G655" s="32">
        <v>17482.86</v>
      </c>
      <c r="H655" s="21" t="s">
        <v>2030</v>
      </c>
      <c r="I655" s="248" t="s">
        <v>2035</v>
      </c>
      <c r="J655" s="194"/>
      <c r="K655" s="195"/>
      <c r="L655" s="196"/>
    </row>
    <row r="656" spans="1:12" ht="12.75" customHeight="1" x14ac:dyDescent="0.2">
      <c r="A656" s="132" t="s">
        <v>1190</v>
      </c>
      <c r="B656" s="22" t="s">
        <v>1187</v>
      </c>
      <c r="C656" s="128">
        <v>19.200000000000003</v>
      </c>
      <c r="D656" s="31">
        <v>98000</v>
      </c>
      <c r="E656" s="24" t="s">
        <v>1603</v>
      </c>
      <c r="F656" s="129">
        <v>3.0642</v>
      </c>
      <c r="G656" s="32">
        <v>31538.31</v>
      </c>
      <c r="H656" s="21" t="s">
        <v>2030</v>
      </c>
      <c r="I656" s="248" t="s">
        <v>2035</v>
      </c>
      <c r="J656" s="194"/>
      <c r="K656" s="195"/>
      <c r="L656" s="196"/>
    </row>
    <row r="657" spans="1:12" ht="12.75" customHeight="1" x14ac:dyDescent="0.2">
      <c r="A657" s="132" t="s">
        <v>1191</v>
      </c>
      <c r="B657" s="22" t="s">
        <v>1192</v>
      </c>
      <c r="C657" s="128">
        <v>4.17</v>
      </c>
      <c r="D657" s="31">
        <v>33000</v>
      </c>
      <c r="E657" s="24" t="s">
        <v>1603</v>
      </c>
      <c r="F657" s="129">
        <v>0.52890000000000004</v>
      </c>
      <c r="G657" s="32">
        <v>5443.71</v>
      </c>
      <c r="H657" s="21" t="s">
        <v>2030</v>
      </c>
      <c r="I657" s="248" t="s">
        <v>2035</v>
      </c>
      <c r="J657" s="194"/>
      <c r="K657" s="195"/>
      <c r="L657" s="196"/>
    </row>
    <row r="658" spans="1:12" ht="12.75" customHeight="1" x14ac:dyDescent="0.2">
      <c r="A658" s="132" t="s">
        <v>1193</v>
      </c>
      <c r="B658" s="22" t="s">
        <v>1192</v>
      </c>
      <c r="C658" s="128">
        <v>4.9799999999999995</v>
      </c>
      <c r="D658" s="31">
        <v>33000</v>
      </c>
      <c r="E658" s="24" t="s">
        <v>1603</v>
      </c>
      <c r="F658" s="129">
        <v>0.65449999999999997</v>
      </c>
      <c r="G658" s="32">
        <v>6736.45</v>
      </c>
      <c r="H658" s="21" t="s">
        <v>2030</v>
      </c>
      <c r="I658" s="248" t="s">
        <v>2035</v>
      </c>
      <c r="J658" s="194"/>
      <c r="K658" s="195"/>
      <c r="L658" s="196"/>
    </row>
    <row r="659" spans="1:12" ht="12.75" customHeight="1" x14ac:dyDescent="0.2">
      <c r="A659" s="132" t="s">
        <v>1194</v>
      </c>
      <c r="B659" s="22" t="s">
        <v>1192</v>
      </c>
      <c r="C659" s="128">
        <v>7.84</v>
      </c>
      <c r="D659" s="31">
        <v>33000</v>
      </c>
      <c r="E659" s="24" t="s">
        <v>1603</v>
      </c>
      <c r="F659" s="129">
        <v>0.94240000000000002</v>
      </c>
      <c r="G659" s="32">
        <v>9699.66</v>
      </c>
      <c r="H659" s="21" t="s">
        <v>2030</v>
      </c>
      <c r="I659" s="248" t="s">
        <v>2035</v>
      </c>
      <c r="J659" s="194"/>
      <c r="K659" s="195"/>
      <c r="L659" s="196"/>
    </row>
    <row r="660" spans="1:12" ht="12.75" customHeight="1" x14ac:dyDescent="0.2">
      <c r="A660" s="132" t="s">
        <v>1195</v>
      </c>
      <c r="B660" s="22" t="s">
        <v>1192</v>
      </c>
      <c r="C660" s="128">
        <v>16.62</v>
      </c>
      <c r="D660" s="31">
        <v>89395</v>
      </c>
      <c r="E660" s="24" t="s">
        <v>1603</v>
      </c>
      <c r="F660" s="129">
        <v>1.7199</v>
      </c>
      <c r="G660" s="32">
        <v>17702.09</v>
      </c>
      <c r="H660" s="21" t="s">
        <v>2030</v>
      </c>
      <c r="I660" s="248" t="s">
        <v>2035</v>
      </c>
      <c r="J660" s="194"/>
      <c r="K660" s="195"/>
      <c r="L660" s="196"/>
    </row>
    <row r="661" spans="1:12" ht="12.75" customHeight="1" x14ac:dyDescent="0.2">
      <c r="A661" s="132" t="s">
        <v>1196</v>
      </c>
      <c r="B661" s="22" t="s">
        <v>1197</v>
      </c>
      <c r="C661" s="128">
        <v>3</v>
      </c>
      <c r="D661" s="31">
        <v>33000</v>
      </c>
      <c r="E661" s="24" t="s">
        <v>1603</v>
      </c>
      <c r="F661" s="129">
        <v>0.38829999999999998</v>
      </c>
      <c r="G661" s="32">
        <v>3996.58</v>
      </c>
      <c r="H661" s="21" t="s">
        <v>2030</v>
      </c>
      <c r="I661" s="248" t="s">
        <v>2035</v>
      </c>
      <c r="J661" s="194"/>
      <c r="K661" s="195"/>
      <c r="L661" s="196"/>
    </row>
    <row r="662" spans="1:12" ht="12.75" customHeight="1" x14ac:dyDescent="0.2">
      <c r="A662" s="132" t="s">
        <v>1198</v>
      </c>
      <c r="B662" s="22" t="s">
        <v>1197</v>
      </c>
      <c r="C662" s="128">
        <v>4.29</v>
      </c>
      <c r="D662" s="31">
        <v>33000</v>
      </c>
      <c r="E662" s="24" t="s">
        <v>1603</v>
      </c>
      <c r="F662" s="129">
        <v>0.57469999999999999</v>
      </c>
      <c r="G662" s="32">
        <v>5915.11</v>
      </c>
      <c r="H662" s="21" t="s">
        <v>2030</v>
      </c>
      <c r="I662" s="248" t="s">
        <v>2035</v>
      </c>
      <c r="J662" s="194"/>
      <c r="K662" s="195"/>
      <c r="L662" s="196"/>
    </row>
    <row r="663" spans="1:12" ht="12.75" customHeight="1" x14ac:dyDescent="0.2">
      <c r="A663" s="132" t="s">
        <v>1199</v>
      </c>
      <c r="B663" s="22" t="s">
        <v>1197</v>
      </c>
      <c r="C663" s="128">
        <v>6.71</v>
      </c>
      <c r="D663" s="31">
        <v>33000</v>
      </c>
      <c r="E663" s="24" t="s">
        <v>1603</v>
      </c>
      <c r="F663" s="129">
        <v>0.97340000000000004</v>
      </c>
      <c r="G663" s="32">
        <v>10018.73</v>
      </c>
      <c r="H663" s="21" t="s">
        <v>2030</v>
      </c>
      <c r="I663" s="248" t="s">
        <v>2035</v>
      </c>
      <c r="J663" s="194"/>
      <c r="K663" s="195"/>
      <c r="L663" s="196"/>
    </row>
    <row r="664" spans="1:12" ht="12.75" customHeight="1" x14ac:dyDescent="0.2">
      <c r="A664" s="132" t="s">
        <v>1200</v>
      </c>
      <c r="B664" s="22" t="s">
        <v>1197</v>
      </c>
      <c r="C664" s="128">
        <v>14.06</v>
      </c>
      <c r="D664" s="31">
        <v>96473</v>
      </c>
      <c r="E664" s="24" t="s">
        <v>1603</v>
      </c>
      <c r="F664" s="129">
        <v>2.7511999999999999</v>
      </c>
      <c r="G664" s="32">
        <v>28316.75</v>
      </c>
      <c r="H664" s="21" t="s">
        <v>2030</v>
      </c>
      <c r="I664" s="248" t="s">
        <v>2035</v>
      </c>
      <c r="J664" s="194"/>
      <c r="K664" s="195"/>
      <c r="L664" s="196"/>
    </row>
    <row r="665" spans="1:12" ht="12.75" customHeight="1" x14ac:dyDescent="0.2">
      <c r="A665" s="132" t="s">
        <v>1201</v>
      </c>
      <c r="B665" s="22" t="s">
        <v>1202</v>
      </c>
      <c r="C665" s="128">
        <v>3.8099999999999996</v>
      </c>
      <c r="D665" s="31">
        <v>33000</v>
      </c>
      <c r="E665" s="24" t="s">
        <v>1603</v>
      </c>
      <c r="F665" s="129">
        <v>0.35210000000000002</v>
      </c>
      <c r="G665" s="32">
        <v>3623.99</v>
      </c>
      <c r="H665" s="21" t="s">
        <v>2030</v>
      </c>
      <c r="I665" s="248" t="s">
        <v>2035</v>
      </c>
      <c r="J665" s="194"/>
      <c r="K665" s="195"/>
      <c r="L665" s="196"/>
    </row>
    <row r="666" spans="1:12" ht="12.75" customHeight="1" x14ac:dyDescent="0.2">
      <c r="A666" s="132" t="s">
        <v>1203</v>
      </c>
      <c r="B666" s="22" t="s">
        <v>1202</v>
      </c>
      <c r="C666" s="128">
        <v>4.3199999999999994</v>
      </c>
      <c r="D666" s="31">
        <v>33000</v>
      </c>
      <c r="E666" s="24" t="s">
        <v>1603</v>
      </c>
      <c r="F666" s="129">
        <v>0.56120000000000003</v>
      </c>
      <c r="G666" s="32">
        <v>5776.16</v>
      </c>
      <c r="H666" s="21" t="s">
        <v>2030</v>
      </c>
      <c r="I666" s="248" t="s">
        <v>2035</v>
      </c>
      <c r="J666" s="194"/>
      <c r="K666" s="195"/>
      <c r="L666" s="196"/>
    </row>
    <row r="667" spans="1:12" ht="12.75" customHeight="1" x14ac:dyDescent="0.2">
      <c r="A667" s="132" t="s">
        <v>1204</v>
      </c>
      <c r="B667" s="22" t="s">
        <v>1202</v>
      </c>
      <c r="C667" s="128">
        <v>6.45</v>
      </c>
      <c r="D667" s="31">
        <v>33000</v>
      </c>
      <c r="E667" s="24" t="s">
        <v>1603</v>
      </c>
      <c r="F667" s="129">
        <v>0.96340000000000003</v>
      </c>
      <c r="G667" s="32">
        <v>9915.7999999999993</v>
      </c>
      <c r="H667" s="21" t="s">
        <v>2030</v>
      </c>
      <c r="I667" s="248" t="s">
        <v>2035</v>
      </c>
      <c r="J667" s="194"/>
      <c r="K667" s="195"/>
      <c r="L667" s="196"/>
    </row>
    <row r="668" spans="1:12" ht="12.75" customHeight="1" x14ac:dyDescent="0.2">
      <c r="A668" s="132" t="s">
        <v>1205</v>
      </c>
      <c r="B668" s="22" t="s">
        <v>1202</v>
      </c>
      <c r="C668" s="128">
        <v>10.039999999999999</v>
      </c>
      <c r="D668" s="31">
        <v>53520</v>
      </c>
      <c r="E668" s="24" t="s">
        <v>1603</v>
      </c>
      <c r="F668" s="129">
        <v>1.5729</v>
      </c>
      <c r="G668" s="32">
        <v>16189.09</v>
      </c>
      <c r="H668" s="21" t="s">
        <v>2030</v>
      </c>
      <c r="I668" s="248" t="s">
        <v>2035</v>
      </c>
      <c r="J668" s="194"/>
      <c r="K668" s="195"/>
      <c r="L668" s="196"/>
    </row>
    <row r="669" spans="1:12" ht="12.75" customHeight="1" x14ac:dyDescent="0.2">
      <c r="A669" s="132" t="s">
        <v>1206</v>
      </c>
      <c r="B669" s="22" t="s">
        <v>1207</v>
      </c>
      <c r="C669" s="128">
        <v>2.9499999999999997</v>
      </c>
      <c r="D669" s="31">
        <v>33000</v>
      </c>
      <c r="E669" s="24" t="s">
        <v>1603</v>
      </c>
      <c r="F669" s="129">
        <v>0.4148</v>
      </c>
      <c r="G669" s="32">
        <v>4269.33</v>
      </c>
      <c r="H669" s="21" t="s">
        <v>2030</v>
      </c>
      <c r="I669" s="248" t="s">
        <v>2035</v>
      </c>
      <c r="J669" s="194"/>
      <c r="K669" s="195"/>
      <c r="L669" s="196"/>
    </row>
    <row r="670" spans="1:12" ht="12.75" customHeight="1" x14ac:dyDescent="0.2">
      <c r="A670" s="132" t="s">
        <v>1208</v>
      </c>
      <c r="B670" s="22" t="s">
        <v>1207</v>
      </c>
      <c r="C670" s="128">
        <v>4.13</v>
      </c>
      <c r="D670" s="31">
        <v>33000</v>
      </c>
      <c r="E670" s="24" t="s">
        <v>1603</v>
      </c>
      <c r="F670" s="129">
        <v>0.59050000000000002</v>
      </c>
      <c r="G670" s="32">
        <v>6077.73</v>
      </c>
      <c r="H670" s="21" t="s">
        <v>2030</v>
      </c>
      <c r="I670" s="248" t="s">
        <v>2035</v>
      </c>
      <c r="J670" s="194"/>
      <c r="K670" s="195"/>
      <c r="L670" s="196"/>
    </row>
    <row r="671" spans="1:12" ht="12.75" customHeight="1" x14ac:dyDescent="0.2">
      <c r="A671" s="132" t="s">
        <v>1209</v>
      </c>
      <c r="B671" s="22" t="s">
        <v>1207</v>
      </c>
      <c r="C671" s="128">
        <v>6.17</v>
      </c>
      <c r="D671" s="31">
        <v>33000</v>
      </c>
      <c r="E671" s="24" t="s">
        <v>1603</v>
      </c>
      <c r="F671" s="129">
        <v>0.91469999999999996</v>
      </c>
      <c r="G671" s="32">
        <v>9414.56</v>
      </c>
      <c r="H671" s="21" t="s">
        <v>2030</v>
      </c>
      <c r="I671" s="248" t="s">
        <v>2035</v>
      </c>
      <c r="J671" s="194"/>
      <c r="K671" s="195"/>
      <c r="L671" s="196"/>
    </row>
    <row r="672" spans="1:12" ht="12.75" customHeight="1" x14ac:dyDescent="0.2">
      <c r="A672" s="132" t="s">
        <v>1210</v>
      </c>
      <c r="B672" s="22" t="s">
        <v>1207</v>
      </c>
      <c r="C672" s="128">
        <v>11.99</v>
      </c>
      <c r="D672" s="31">
        <v>51724</v>
      </c>
      <c r="E672" s="24" t="s">
        <v>1603</v>
      </c>
      <c r="F672" s="129">
        <v>1.956</v>
      </c>
      <c r="G672" s="32">
        <v>20132.150000000001</v>
      </c>
      <c r="H672" s="21" t="s">
        <v>2030</v>
      </c>
      <c r="I672" s="248" t="s">
        <v>2035</v>
      </c>
      <c r="J672" s="194"/>
      <c r="K672" s="195"/>
      <c r="L672" s="196"/>
    </row>
    <row r="673" spans="1:12" ht="12.75" customHeight="1" x14ac:dyDescent="0.2">
      <c r="A673" s="132" t="s">
        <v>1211</v>
      </c>
      <c r="B673" s="22" t="s">
        <v>1212</v>
      </c>
      <c r="C673" s="128">
        <v>1.93</v>
      </c>
      <c r="D673" s="31">
        <v>33000</v>
      </c>
      <c r="E673" s="24" t="s">
        <v>1603</v>
      </c>
      <c r="F673" s="129">
        <v>0.47510000000000002</v>
      </c>
      <c r="G673" s="32">
        <v>4889.97</v>
      </c>
      <c r="H673" s="21" t="s">
        <v>2030</v>
      </c>
      <c r="I673" s="248" t="s">
        <v>2035</v>
      </c>
      <c r="J673" s="194"/>
      <c r="K673" s="195"/>
      <c r="L673" s="196"/>
    </row>
    <row r="674" spans="1:12" ht="12.75" customHeight="1" x14ac:dyDescent="0.2">
      <c r="A674" s="132" t="s">
        <v>1213</v>
      </c>
      <c r="B674" s="22" t="s">
        <v>1212</v>
      </c>
      <c r="C674" s="128">
        <v>3.01</v>
      </c>
      <c r="D674" s="31">
        <v>33000</v>
      </c>
      <c r="E674" s="24" t="s">
        <v>1603</v>
      </c>
      <c r="F674" s="129">
        <v>0.622</v>
      </c>
      <c r="G674" s="32">
        <v>6401.94</v>
      </c>
      <c r="H674" s="21" t="s">
        <v>2030</v>
      </c>
      <c r="I674" s="248" t="s">
        <v>2035</v>
      </c>
      <c r="J674" s="194"/>
      <c r="K674" s="195"/>
      <c r="L674" s="196"/>
    </row>
    <row r="675" spans="1:12" ht="12.75" customHeight="1" x14ac:dyDescent="0.2">
      <c r="A675" s="132" t="s">
        <v>1214</v>
      </c>
      <c r="B675" s="22" t="s">
        <v>1212</v>
      </c>
      <c r="C675" s="128">
        <v>4.93</v>
      </c>
      <c r="D675" s="31">
        <v>33000</v>
      </c>
      <c r="E675" s="24" t="s">
        <v>1603</v>
      </c>
      <c r="F675" s="129">
        <v>0.89319999999999999</v>
      </c>
      <c r="G675" s="32">
        <v>9193.27</v>
      </c>
      <c r="H675" s="21" t="s">
        <v>2030</v>
      </c>
      <c r="I675" s="248" t="s">
        <v>2035</v>
      </c>
      <c r="J675" s="194"/>
      <c r="K675" s="195"/>
      <c r="L675" s="196"/>
    </row>
    <row r="676" spans="1:12" ht="12.75" customHeight="1" x14ac:dyDescent="0.2">
      <c r="A676" s="132" t="s">
        <v>1215</v>
      </c>
      <c r="B676" s="22" t="s">
        <v>1212</v>
      </c>
      <c r="C676" s="128">
        <v>11.35</v>
      </c>
      <c r="D676" s="31">
        <v>58366</v>
      </c>
      <c r="E676" s="24" t="s">
        <v>1603</v>
      </c>
      <c r="F676" s="129">
        <v>2.0167999999999999</v>
      </c>
      <c r="G676" s="32">
        <v>20757.93</v>
      </c>
      <c r="H676" s="21" t="s">
        <v>2030</v>
      </c>
      <c r="I676" s="248" t="s">
        <v>2035</v>
      </c>
      <c r="J676" s="194"/>
      <c r="K676" s="195"/>
      <c r="L676" s="196"/>
    </row>
    <row r="677" spans="1:12" ht="12.75" customHeight="1" x14ac:dyDescent="0.2">
      <c r="A677" s="132" t="s">
        <v>1216</v>
      </c>
      <c r="B677" s="22" t="s">
        <v>1217</v>
      </c>
      <c r="C677" s="128">
        <v>2.4899999999999998</v>
      </c>
      <c r="D677" s="31">
        <v>33000</v>
      </c>
      <c r="E677" s="24" t="s">
        <v>1603</v>
      </c>
      <c r="F677" s="129">
        <v>0.34949999999999998</v>
      </c>
      <c r="G677" s="32">
        <v>3597.23</v>
      </c>
      <c r="H677" s="21" t="s">
        <v>2030</v>
      </c>
      <c r="I677" s="248" t="s">
        <v>2035</v>
      </c>
      <c r="J677" s="194"/>
      <c r="K677" s="195"/>
      <c r="L677" s="196"/>
    </row>
    <row r="678" spans="1:12" ht="12.75" customHeight="1" x14ac:dyDescent="0.2">
      <c r="A678" s="132" t="s">
        <v>1218</v>
      </c>
      <c r="B678" s="22" t="s">
        <v>1217</v>
      </c>
      <c r="C678" s="128">
        <v>3.5399999999999996</v>
      </c>
      <c r="D678" s="31">
        <v>33000</v>
      </c>
      <c r="E678" s="24" t="s">
        <v>1603</v>
      </c>
      <c r="F678" s="129">
        <v>0.51029999999999998</v>
      </c>
      <c r="G678" s="32">
        <v>5252.27</v>
      </c>
      <c r="H678" s="21" t="s">
        <v>2030</v>
      </c>
      <c r="I678" s="248" t="s">
        <v>2035</v>
      </c>
      <c r="J678" s="194"/>
      <c r="K678" s="195"/>
      <c r="L678" s="196"/>
    </row>
    <row r="679" spans="1:12" ht="12.75" customHeight="1" x14ac:dyDescent="0.2">
      <c r="A679" s="132" t="s">
        <v>1219</v>
      </c>
      <c r="B679" s="22" t="s">
        <v>1217</v>
      </c>
      <c r="C679" s="128">
        <v>5.6499999999999995</v>
      </c>
      <c r="D679" s="31">
        <v>33000</v>
      </c>
      <c r="E679" s="24" t="s">
        <v>1603</v>
      </c>
      <c r="F679" s="129">
        <v>0.79730000000000001</v>
      </c>
      <c r="G679" s="32">
        <v>8206.2199999999993</v>
      </c>
      <c r="H679" s="21" t="s">
        <v>2030</v>
      </c>
      <c r="I679" s="248" t="s">
        <v>2035</v>
      </c>
      <c r="J679" s="194"/>
      <c r="K679" s="195"/>
      <c r="L679" s="196"/>
    </row>
    <row r="680" spans="1:12" ht="12.75" customHeight="1" x14ac:dyDescent="0.2">
      <c r="A680" s="132" t="s">
        <v>1220</v>
      </c>
      <c r="B680" s="22" t="s">
        <v>1217</v>
      </c>
      <c r="C680" s="128">
        <v>12.95</v>
      </c>
      <c r="D680" s="31">
        <v>64697</v>
      </c>
      <c r="E680" s="24" t="s">
        <v>1603</v>
      </c>
      <c r="F680" s="129">
        <v>1.9127000000000001</v>
      </c>
      <c r="G680" s="32">
        <v>19686.48</v>
      </c>
      <c r="H680" s="21" t="s">
        <v>2030</v>
      </c>
      <c r="I680" s="248" t="s">
        <v>2035</v>
      </c>
      <c r="J680" s="194"/>
      <c r="K680" s="195"/>
      <c r="L680" s="196"/>
    </row>
    <row r="681" spans="1:12" ht="12.75" customHeight="1" x14ac:dyDescent="0.2">
      <c r="A681" s="132" t="s">
        <v>1221</v>
      </c>
      <c r="B681" s="22" t="s">
        <v>1222</v>
      </c>
      <c r="C681" s="128">
        <v>3.0399999999999996</v>
      </c>
      <c r="D681" s="31">
        <v>33000</v>
      </c>
      <c r="E681" s="24" t="s">
        <v>1603</v>
      </c>
      <c r="F681" s="129">
        <v>1.3696999999999999</v>
      </c>
      <c r="G681" s="32">
        <v>14097.65</v>
      </c>
      <c r="H681" s="21" t="s">
        <v>2030</v>
      </c>
      <c r="I681" s="248" t="s">
        <v>2035</v>
      </c>
      <c r="J681" s="194"/>
      <c r="K681" s="195"/>
      <c r="L681" s="196"/>
    </row>
    <row r="682" spans="1:12" ht="12.75" customHeight="1" x14ac:dyDescent="0.2">
      <c r="A682" s="132" t="s">
        <v>1223</v>
      </c>
      <c r="B682" s="22" t="s">
        <v>1222</v>
      </c>
      <c r="C682" s="128">
        <v>4.2699999999999996</v>
      </c>
      <c r="D682" s="31">
        <v>43515</v>
      </c>
      <c r="E682" s="24" t="s">
        <v>1603</v>
      </c>
      <c r="F682" s="129">
        <v>1.8346</v>
      </c>
      <c r="G682" s="32">
        <v>18882.64</v>
      </c>
      <c r="H682" s="21" t="s">
        <v>2030</v>
      </c>
      <c r="I682" s="248" t="s">
        <v>2035</v>
      </c>
      <c r="J682" s="194"/>
      <c r="K682" s="195"/>
      <c r="L682" s="196"/>
    </row>
    <row r="683" spans="1:12" ht="12.75" customHeight="1" x14ac:dyDescent="0.2">
      <c r="A683" s="132" t="s">
        <v>1224</v>
      </c>
      <c r="B683" s="22" t="s">
        <v>1222</v>
      </c>
      <c r="C683" s="128">
        <v>8.4499999999999993</v>
      </c>
      <c r="D683" s="31">
        <v>73279</v>
      </c>
      <c r="E683" s="24" t="s">
        <v>1603</v>
      </c>
      <c r="F683" s="129">
        <v>2.9058000000000002</v>
      </c>
      <c r="G683" s="32">
        <v>29907.98</v>
      </c>
      <c r="H683" s="21" t="s">
        <v>2030</v>
      </c>
      <c r="I683" s="248" t="s">
        <v>2035</v>
      </c>
      <c r="J683" s="194"/>
      <c r="K683" s="195"/>
      <c r="L683" s="196"/>
    </row>
    <row r="684" spans="1:12" ht="12.75" customHeight="1" x14ac:dyDescent="0.2">
      <c r="A684" s="132" t="s">
        <v>1225</v>
      </c>
      <c r="B684" s="22" t="s">
        <v>1222</v>
      </c>
      <c r="C684" s="128">
        <v>24.520000000000003</v>
      </c>
      <c r="D684" s="31">
        <v>98000</v>
      </c>
      <c r="E684" s="24" t="s">
        <v>1603</v>
      </c>
      <c r="F684" s="129">
        <v>7.1913</v>
      </c>
      <c r="G684" s="32">
        <v>74016.53</v>
      </c>
      <c r="H684" s="21" t="s">
        <v>2030</v>
      </c>
      <c r="I684" s="248" t="s">
        <v>2035</v>
      </c>
      <c r="J684" s="194"/>
      <c r="K684" s="195"/>
      <c r="L684" s="196"/>
    </row>
    <row r="685" spans="1:12" ht="12.75" customHeight="1" x14ac:dyDescent="0.2">
      <c r="A685" s="132" t="s">
        <v>1226</v>
      </c>
      <c r="B685" s="22" t="s">
        <v>1227</v>
      </c>
      <c r="C685" s="128">
        <v>1.84</v>
      </c>
      <c r="D685" s="31">
        <v>37118</v>
      </c>
      <c r="E685" s="24" t="s">
        <v>1603</v>
      </c>
      <c r="F685" s="129">
        <v>1.2811999999999999</v>
      </c>
      <c r="G685" s="32">
        <v>13186.76</v>
      </c>
      <c r="H685" s="21" t="s">
        <v>2030</v>
      </c>
      <c r="I685" s="248" t="s">
        <v>2035</v>
      </c>
      <c r="J685" s="194"/>
      <c r="K685" s="195"/>
      <c r="L685" s="196"/>
    </row>
    <row r="686" spans="1:12" ht="12.75" customHeight="1" x14ac:dyDescent="0.2">
      <c r="A686" s="132" t="s">
        <v>1228</v>
      </c>
      <c r="B686" s="22" t="s">
        <v>1227</v>
      </c>
      <c r="C686" s="128">
        <v>2.23</v>
      </c>
      <c r="D686" s="31">
        <v>44656</v>
      </c>
      <c r="E686" s="24" t="s">
        <v>1603</v>
      </c>
      <c r="F686" s="129">
        <v>1.4411</v>
      </c>
      <c r="G686" s="32">
        <v>14832.54</v>
      </c>
      <c r="H686" s="21" t="s">
        <v>2030</v>
      </c>
      <c r="I686" s="248" t="s">
        <v>2035</v>
      </c>
      <c r="J686" s="194"/>
      <c r="K686" s="195"/>
      <c r="L686" s="196"/>
    </row>
    <row r="687" spans="1:12" ht="12.75" customHeight="1" x14ac:dyDescent="0.2">
      <c r="A687" s="132" t="s">
        <v>1229</v>
      </c>
      <c r="B687" s="22" t="s">
        <v>1227</v>
      </c>
      <c r="C687" s="128">
        <v>4.97</v>
      </c>
      <c r="D687" s="31">
        <v>50526</v>
      </c>
      <c r="E687" s="24" t="s">
        <v>1603</v>
      </c>
      <c r="F687" s="129">
        <v>2.153</v>
      </c>
      <c r="G687" s="32">
        <v>22159.77</v>
      </c>
      <c r="H687" s="21" t="s">
        <v>2030</v>
      </c>
      <c r="I687" s="248" t="s">
        <v>2035</v>
      </c>
      <c r="J687" s="194"/>
      <c r="K687" s="195"/>
      <c r="L687" s="196"/>
    </row>
    <row r="688" spans="1:12" ht="12.75" customHeight="1" x14ac:dyDescent="0.2">
      <c r="A688" s="132" t="s">
        <v>1230</v>
      </c>
      <c r="B688" s="22" t="s">
        <v>1227</v>
      </c>
      <c r="C688" s="128">
        <v>18.670000000000002</v>
      </c>
      <c r="D688" s="31">
        <v>98000</v>
      </c>
      <c r="E688" s="24" t="s">
        <v>1603</v>
      </c>
      <c r="F688" s="129">
        <v>6.1151</v>
      </c>
      <c r="G688" s="32">
        <v>62939.73</v>
      </c>
      <c r="H688" s="21" t="s">
        <v>2030</v>
      </c>
      <c r="I688" s="248" t="s">
        <v>2035</v>
      </c>
      <c r="J688" s="194"/>
      <c r="K688" s="195"/>
      <c r="L688" s="196"/>
    </row>
    <row r="689" spans="1:12" ht="12.75" customHeight="1" x14ac:dyDescent="0.2">
      <c r="A689" s="132" t="s">
        <v>1231</v>
      </c>
      <c r="B689" s="22" t="s">
        <v>1232</v>
      </c>
      <c r="C689" s="128">
        <v>1.31</v>
      </c>
      <c r="D689" s="31">
        <v>33000</v>
      </c>
      <c r="E689" s="24" t="s">
        <v>1603</v>
      </c>
      <c r="F689" s="129">
        <v>0.73640000000000005</v>
      </c>
      <c r="G689" s="32">
        <v>7579.4</v>
      </c>
      <c r="H689" s="21" t="s">
        <v>2030</v>
      </c>
      <c r="I689" s="248" t="s">
        <v>2035</v>
      </c>
      <c r="J689" s="194"/>
      <c r="K689" s="195"/>
      <c r="L689" s="196"/>
    </row>
    <row r="690" spans="1:12" ht="12.75" customHeight="1" x14ac:dyDescent="0.2">
      <c r="A690" s="132" t="s">
        <v>1233</v>
      </c>
      <c r="B690" s="22" t="s">
        <v>1232</v>
      </c>
      <c r="C690" s="128">
        <v>2.17</v>
      </c>
      <c r="D690" s="31">
        <v>33000</v>
      </c>
      <c r="E690" s="24" t="s">
        <v>1603</v>
      </c>
      <c r="F690" s="129">
        <v>0.94789999999999996</v>
      </c>
      <c r="G690" s="32">
        <v>9756.27</v>
      </c>
      <c r="H690" s="21" t="s">
        <v>2030</v>
      </c>
      <c r="I690" s="248" t="s">
        <v>2035</v>
      </c>
      <c r="J690" s="194"/>
      <c r="K690" s="195"/>
      <c r="L690" s="196"/>
    </row>
    <row r="691" spans="1:12" ht="12.75" customHeight="1" x14ac:dyDescent="0.2">
      <c r="A691" s="132" t="s">
        <v>1234</v>
      </c>
      <c r="B691" s="22" t="s">
        <v>1232</v>
      </c>
      <c r="C691" s="128">
        <v>6.59</v>
      </c>
      <c r="D691" s="31">
        <v>48997</v>
      </c>
      <c r="E691" s="24" t="s">
        <v>1603</v>
      </c>
      <c r="F691" s="129">
        <v>1.899</v>
      </c>
      <c r="G691" s="32">
        <v>19545.48</v>
      </c>
      <c r="H691" s="21" t="s">
        <v>2030</v>
      </c>
      <c r="I691" s="248" t="s">
        <v>2035</v>
      </c>
      <c r="J691" s="194"/>
      <c r="K691" s="195"/>
      <c r="L691" s="196"/>
    </row>
    <row r="692" spans="1:12" ht="12.75" customHeight="1" x14ac:dyDescent="0.2">
      <c r="A692" s="132" t="s">
        <v>1235</v>
      </c>
      <c r="B692" s="22" t="s">
        <v>1232</v>
      </c>
      <c r="C692" s="128">
        <v>16.380000000000003</v>
      </c>
      <c r="D692" s="31">
        <v>98000</v>
      </c>
      <c r="E692" s="24" t="s">
        <v>1603</v>
      </c>
      <c r="F692" s="129">
        <v>4.2519</v>
      </c>
      <c r="G692" s="32">
        <v>43762.720000000001</v>
      </c>
      <c r="H692" s="21" t="s">
        <v>2030</v>
      </c>
      <c r="I692" s="248" t="s">
        <v>2035</v>
      </c>
      <c r="J692" s="194"/>
      <c r="K692" s="195"/>
      <c r="L692" s="196"/>
    </row>
    <row r="693" spans="1:12" ht="12.75" customHeight="1" x14ac:dyDescent="0.2">
      <c r="A693" s="132" t="s">
        <v>1236</v>
      </c>
      <c r="B693" s="22" t="s">
        <v>1237</v>
      </c>
      <c r="C693" s="128">
        <v>4.1899999999999995</v>
      </c>
      <c r="D693" s="31">
        <v>33000</v>
      </c>
      <c r="E693" s="24" t="s">
        <v>1603</v>
      </c>
      <c r="F693" s="129">
        <v>1.1123000000000001</v>
      </c>
      <c r="G693" s="32">
        <v>11448.36</v>
      </c>
      <c r="H693" s="21" t="s">
        <v>2030</v>
      </c>
      <c r="I693" s="248" t="s">
        <v>2035</v>
      </c>
      <c r="J693" s="194"/>
      <c r="K693" s="195"/>
      <c r="L693" s="196"/>
    </row>
    <row r="694" spans="1:12" ht="12.75" customHeight="1" x14ac:dyDescent="0.2">
      <c r="A694" s="132" t="s">
        <v>1238</v>
      </c>
      <c r="B694" s="22" t="s">
        <v>1237</v>
      </c>
      <c r="C694" s="128">
        <v>5.71</v>
      </c>
      <c r="D694" s="31">
        <v>35671</v>
      </c>
      <c r="E694" s="24" t="s">
        <v>1603</v>
      </c>
      <c r="F694" s="129">
        <v>1.421</v>
      </c>
      <c r="G694" s="32">
        <v>14625.66</v>
      </c>
      <c r="H694" s="21" t="s">
        <v>2030</v>
      </c>
      <c r="I694" s="248" t="s">
        <v>2035</v>
      </c>
      <c r="J694" s="194"/>
      <c r="K694" s="195"/>
      <c r="L694" s="196"/>
    </row>
    <row r="695" spans="1:12" ht="12.75" customHeight="1" x14ac:dyDescent="0.2">
      <c r="A695" s="132" t="s">
        <v>1239</v>
      </c>
      <c r="B695" s="22" t="s">
        <v>1237</v>
      </c>
      <c r="C695" s="128">
        <v>9.66</v>
      </c>
      <c r="D695" s="31">
        <v>59097</v>
      </c>
      <c r="E695" s="24" t="s">
        <v>1603</v>
      </c>
      <c r="F695" s="129">
        <v>2.1421000000000001</v>
      </c>
      <c r="G695" s="32">
        <v>22047.59</v>
      </c>
      <c r="H695" s="21" t="s">
        <v>2030</v>
      </c>
      <c r="I695" s="248" t="s">
        <v>2035</v>
      </c>
      <c r="J695" s="194"/>
      <c r="K695" s="195"/>
      <c r="L695" s="196"/>
    </row>
    <row r="696" spans="1:12" ht="12.75" customHeight="1" x14ac:dyDescent="0.2">
      <c r="A696" s="132" t="s">
        <v>1240</v>
      </c>
      <c r="B696" s="22" t="s">
        <v>1237</v>
      </c>
      <c r="C696" s="128">
        <v>21.310000000000002</v>
      </c>
      <c r="D696" s="31">
        <v>98000</v>
      </c>
      <c r="E696" s="24" t="s">
        <v>1603</v>
      </c>
      <c r="F696" s="129">
        <v>4.8795999999999999</v>
      </c>
      <c r="G696" s="32">
        <v>50223.33</v>
      </c>
      <c r="H696" s="21" t="s">
        <v>2030</v>
      </c>
      <c r="I696" s="248" t="s">
        <v>2035</v>
      </c>
      <c r="J696" s="194"/>
      <c r="K696" s="195"/>
      <c r="L696" s="196"/>
    </row>
    <row r="697" spans="1:12" ht="12.75" customHeight="1" x14ac:dyDescent="0.2">
      <c r="A697" s="132" t="s">
        <v>1241</v>
      </c>
      <c r="B697" s="22" t="s">
        <v>1242</v>
      </c>
      <c r="C697" s="128">
        <v>2.61</v>
      </c>
      <c r="D697" s="31">
        <v>33000</v>
      </c>
      <c r="E697" s="24" t="s">
        <v>1603</v>
      </c>
      <c r="F697" s="129">
        <v>0.3896</v>
      </c>
      <c r="G697" s="32">
        <v>4009.96</v>
      </c>
      <c r="H697" s="21" t="s">
        <v>2030</v>
      </c>
      <c r="I697" s="248" t="s">
        <v>2035</v>
      </c>
      <c r="J697" s="194"/>
      <c r="K697" s="195"/>
      <c r="L697" s="196"/>
    </row>
    <row r="698" spans="1:12" ht="12.75" customHeight="1" x14ac:dyDescent="0.2">
      <c r="A698" s="132" t="s">
        <v>1243</v>
      </c>
      <c r="B698" s="22" t="s">
        <v>1242</v>
      </c>
      <c r="C698" s="128">
        <v>2.76</v>
      </c>
      <c r="D698" s="31">
        <v>33000</v>
      </c>
      <c r="E698" s="24" t="s">
        <v>1603</v>
      </c>
      <c r="F698" s="129">
        <v>0.53010000000000002</v>
      </c>
      <c r="G698" s="32">
        <v>5456.06</v>
      </c>
      <c r="H698" s="21" t="s">
        <v>2030</v>
      </c>
      <c r="I698" s="248" t="s">
        <v>2035</v>
      </c>
      <c r="J698" s="194"/>
      <c r="K698" s="195"/>
      <c r="L698" s="196"/>
    </row>
    <row r="699" spans="1:12" ht="12.75" customHeight="1" x14ac:dyDescent="0.2">
      <c r="A699" s="132" t="s">
        <v>1244</v>
      </c>
      <c r="B699" s="22" t="s">
        <v>1242</v>
      </c>
      <c r="C699" s="128">
        <v>4.2799999999999994</v>
      </c>
      <c r="D699" s="31">
        <v>33000</v>
      </c>
      <c r="E699" s="24" t="s">
        <v>1603</v>
      </c>
      <c r="F699" s="129">
        <v>0.78610000000000002</v>
      </c>
      <c r="G699" s="32">
        <v>8090.94</v>
      </c>
      <c r="H699" s="21" t="s">
        <v>2030</v>
      </c>
      <c r="I699" s="248" t="s">
        <v>2035</v>
      </c>
      <c r="J699" s="194"/>
      <c r="K699" s="195"/>
      <c r="L699" s="196"/>
    </row>
    <row r="700" spans="1:12" ht="12.75" customHeight="1" x14ac:dyDescent="0.2">
      <c r="A700" s="132" t="s">
        <v>1245</v>
      </c>
      <c r="B700" s="22" t="s">
        <v>1242</v>
      </c>
      <c r="C700" s="128">
        <v>9.35</v>
      </c>
      <c r="D700" s="31">
        <v>89964</v>
      </c>
      <c r="E700" s="24" t="s">
        <v>1603</v>
      </c>
      <c r="F700" s="129">
        <v>1.9671000000000001</v>
      </c>
      <c r="G700" s="32">
        <v>20246.400000000001</v>
      </c>
      <c r="H700" s="21" t="s">
        <v>2030</v>
      </c>
      <c r="I700" s="248" t="s">
        <v>2035</v>
      </c>
      <c r="J700" s="194"/>
      <c r="K700" s="195"/>
      <c r="L700" s="196"/>
    </row>
    <row r="701" spans="1:12" ht="12.75" customHeight="1" x14ac:dyDescent="0.2">
      <c r="A701" s="132" t="s">
        <v>1246</v>
      </c>
      <c r="B701" s="22" t="s">
        <v>1247</v>
      </c>
      <c r="C701" s="128">
        <v>3.5199999999999996</v>
      </c>
      <c r="D701" s="31">
        <v>33000</v>
      </c>
      <c r="E701" s="24" t="s">
        <v>1603</v>
      </c>
      <c r="F701" s="129">
        <v>0.32100000000000001</v>
      </c>
      <c r="G701" s="32">
        <v>3303.9</v>
      </c>
      <c r="H701" s="21" t="s">
        <v>2030</v>
      </c>
      <c r="I701" s="248" t="s">
        <v>2035</v>
      </c>
      <c r="J701" s="194"/>
      <c r="K701" s="195"/>
      <c r="L701" s="196"/>
    </row>
    <row r="702" spans="1:12" ht="12.75" customHeight="1" x14ac:dyDescent="0.2">
      <c r="A702" s="132" t="s">
        <v>1248</v>
      </c>
      <c r="B702" s="22" t="s">
        <v>1247</v>
      </c>
      <c r="C702" s="128">
        <v>4.83</v>
      </c>
      <c r="D702" s="31">
        <v>33000</v>
      </c>
      <c r="E702" s="24" t="s">
        <v>1603</v>
      </c>
      <c r="F702" s="129">
        <v>0.52259999999999995</v>
      </c>
      <c r="G702" s="32">
        <v>5378.87</v>
      </c>
      <c r="H702" s="21" t="s">
        <v>2030</v>
      </c>
      <c r="I702" s="248" t="s">
        <v>2035</v>
      </c>
      <c r="J702" s="194"/>
      <c r="K702" s="195"/>
      <c r="L702" s="196"/>
    </row>
    <row r="703" spans="1:12" ht="12.75" customHeight="1" x14ac:dyDescent="0.2">
      <c r="A703" s="132" t="s">
        <v>1249</v>
      </c>
      <c r="B703" s="22" t="s">
        <v>1247</v>
      </c>
      <c r="C703" s="128">
        <v>6.76</v>
      </c>
      <c r="D703" s="31">
        <v>33000</v>
      </c>
      <c r="E703" s="24" t="s">
        <v>1603</v>
      </c>
      <c r="F703" s="129">
        <v>0.81889999999999996</v>
      </c>
      <c r="G703" s="32">
        <v>8428.5400000000009</v>
      </c>
      <c r="H703" s="21" t="s">
        <v>2030</v>
      </c>
      <c r="I703" s="248" t="s">
        <v>2035</v>
      </c>
      <c r="J703" s="194"/>
      <c r="K703" s="195"/>
      <c r="L703" s="196"/>
    </row>
    <row r="704" spans="1:12" ht="12.75" customHeight="1" x14ac:dyDescent="0.2">
      <c r="A704" s="132" t="s">
        <v>1250</v>
      </c>
      <c r="B704" s="22" t="s">
        <v>1247</v>
      </c>
      <c r="C704" s="128">
        <v>13.76</v>
      </c>
      <c r="D704" s="31">
        <v>85517</v>
      </c>
      <c r="E704" s="24" t="s">
        <v>1603</v>
      </c>
      <c r="F704" s="129">
        <v>1.7444999999999999</v>
      </c>
      <c r="G704" s="32">
        <v>17955.28</v>
      </c>
      <c r="H704" s="21" t="s">
        <v>2030</v>
      </c>
      <c r="I704" s="248" t="s">
        <v>2035</v>
      </c>
      <c r="J704" s="194"/>
      <c r="K704" s="195"/>
      <c r="L704" s="196"/>
    </row>
    <row r="705" spans="1:12" ht="12.75" customHeight="1" x14ac:dyDescent="0.2">
      <c r="A705" s="132" t="s">
        <v>1251</v>
      </c>
      <c r="B705" s="22" t="s">
        <v>1252</v>
      </c>
      <c r="C705" s="128">
        <v>2</v>
      </c>
      <c r="D705" s="31">
        <v>33000</v>
      </c>
      <c r="E705" s="24" t="s">
        <v>1603</v>
      </c>
      <c r="F705" s="129">
        <v>0.28470000000000001</v>
      </c>
      <c r="G705" s="32">
        <v>2930.28</v>
      </c>
      <c r="H705" s="21" t="s">
        <v>2030</v>
      </c>
      <c r="I705" s="248" t="s">
        <v>2035</v>
      </c>
      <c r="J705" s="194"/>
      <c r="K705" s="195"/>
      <c r="L705" s="196"/>
    </row>
    <row r="706" spans="1:12" ht="12.75" customHeight="1" x14ac:dyDescent="0.2">
      <c r="A706" s="132" t="s">
        <v>1253</v>
      </c>
      <c r="B706" s="22" t="s">
        <v>1252</v>
      </c>
      <c r="C706" s="128">
        <v>2.92</v>
      </c>
      <c r="D706" s="31">
        <v>33000</v>
      </c>
      <c r="E706" s="24" t="s">
        <v>1603</v>
      </c>
      <c r="F706" s="129">
        <v>0.46250000000000002</v>
      </c>
      <c r="G706" s="32">
        <v>4760.29</v>
      </c>
      <c r="H706" s="21" t="s">
        <v>2030</v>
      </c>
      <c r="I706" s="248" t="s">
        <v>2035</v>
      </c>
      <c r="J706" s="194"/>
      <c r="K706" s="195"/>
      <c r="L706" s="196"/>
    </row>
    <row r="707" spans="1:12" ht="12.75" customHeight="1" x14ac:dyDescent="0.2">
      <c r="A707" s="132" t="s">
        <v>1254</v>
      </c>
      <c r="B707" s="22" t="s">
        <v>1252</v>
      </c>
      <c r="C707" s="128">
        <v>4.45</v>
      </c>
      <c r="D707" s="31">
        <v>40637</v>
      </c>
      <c r="E707" s="24" t="s">
        <v>1603</v>
      </c>
      <c r="F707" s="129">
        <v>0.68279999999999996</v>
      </c>
      <c r="G707" s="32">
        <v>7027.73</v>
      </c>
      <c r="H707" s="21" t="s">
        <v>2030</v>
      </c>
      <c r="I707" s="248" t="s">
        <v>2035</v>
      </c>
      <c r="J707" s="194"/>
      <c r="K707" s="195"/>
      <c r="L707" s="196"/>
    </row>
    <row r="708" spans="1:12" ht="12.75" customHeight="1" x14ac:dyDescent="0.2">
      <c r="A708" s="132" t="s">
        <v>1255</v>
      </c>
      <c r="B708" s="22" t="s">
        <v>1252</v>
      </c>
      <c r="C708" s="128">
        <v>9.15</v>
      </c>
      <c r="D708" s="31">
        <v>64843</v>
      </c>
      <c r="E708" s="24" t="s">
        <v>1603</v>
      </c>
      <c r="F708" s="129">
        <v>1.4443999999999999</v>
      </c>
      <c r="G708" s="32">
        <v>14866.5</v>
      </c>
      <c r="H708" s="21" t="s">
        <v>2030</v>
      </c>
      <c r="I708" s="248" t="s">
        <v>2035</v>
      </c>
      <c r="J708" s="194"/>
      <c r="K708" s="195"/>
      <c r="L708" s="196"/>
    </row>
    <row r="709" spans="1:12" ht="12.75" customHeight="1" x14ac:dyDescent="0.2">
      <c r="A709" s="132" t="s">
        <v>1256</v>
      </c>
      <c r="B709" s="22" t="s">
        <v>1257</v>
      </c>
      <c r="C709" s="128">
        <v>2.73</v>
      </c>
      <c r="D709" s="31">
        <v>33000</v>
      </c>
      <c r="E709" s="24" t="s">
        <v>1603</v>
      </c>
      <c r="F709" s="129">
        <v>0.44209999999999999</v>
      </c>
      <c r="G709" s="32">
        <v>4550.32</v>
      </c>
      <c r="H709" s="21" t="s">
        <v>2030</v>
      </c>
      <c r="I709" s="248" t="s">
        <v>2035</v>
      </c>
      <c r="J709" s="194"/>
      <c r="K709" s="195"/>
      <c r="L709" s="196"/>
    </row>
    <row r="710" spans="1:12" ht="12.75" customHeight="1" x14ac:dyDescent="0.2">
      <c r="A710" s="132" t="s">
        <v>1258</v>
      </c>
      <c r="B710" s="22" t="s">
        <v>1257</v>
      </c>
      <c r="C710" s="128">
        <v>3.6399999999999997</v>
      </c>
      <c r="D710" s="31">
        <v>33000</v>
      </c>
      <c r="E710" s="24" t="s">
        <v>1603</v>
      </c>
      <c r="F710" s="129">
        <v>0.58460000000000001</v>
      </c>
      <c r="G710" s="32">
        <v>6017</v>
      </c>
      <c r="H710" s="21" t="s">
        <v>2030</v>
      </c>
      <c r="I710" s="248" t="s">
        <v>2035</v>
      </c>
      <c r="J710" s="194"/>
      <c r="K710" s="195"/>
      <c r="L710" s="196"/>
    </row>
    <row r="711" spans="1:12" ht="12.75" customHeight="1" x14ac:dyDescent="0.2">
      <c r="A711" s="132" t="s">
        <v>1259</v>
      </c>
      <c r="B711" s="22" t="s">
        <v>1257</v>
      </c>
      <c r="C711" s="128">
        <v>5.7299999999999995</v>
      </c>
      <c r="D711" s="31">
        <v>61814</v>
      </c>
      <c r="E711" s="24" t="s">
        <v>1603</v>
      </c>
      <c r="F711" s="129">
        <v>0.95389999999999997</v>
      </c>
      <c r="G711" s="32">
        <v>9818.0300000000007</v>
      </c>
      <c r="H711" s="21" t="s">
        <v>2030</v>
      </c>
      <c r="I711" s="248" t="s">
        <v>2035</v>
      </c>
      <c r="J711" s="194"/>
      <c r="K711" s="195"/>
      <c r="L711" s="196"/>
    </row>
    <row r="712" spans="1:12" ht="12.75" customHeight="1" x14ac:dyDescent="0.2">
      <c r="A712" s="132" t="s">
        <v>1260</v>
      </c>
      <c r="B712" s="22" t="s">
        <v>1257</v>
      </c>
      <c r="C712" s="128">
        <v>15.04</v>
      </c>
      <c r="D712" s="31">
        <v>87800</v>
      </c>
      <c r="E712" s="24" t="s">
        <v>1603</v>
      </c>
      <c r="F712" s="129">
        <v>2.7383999999999999</v>
      </c>
      <c r="G712" s="32">
        <v>28185.01</v>
      </c>
      <c r="H712" s="21" t="s">
        <v>2030</v>
      </c>
      <c r="I712" s="248" t="s">
        <v>2035</v>
      </c>
      <c r="J712" s="194"/>
      <c r="K712" s="195"/>
      <c r="L712" s="196"/>
    </row>
    <row r="713" spans="1:12" ht="12.75" customHeight="1" x14ac:dyDescent="0.2">
      <c r="A713" s="132" t="s">
        <v>1261</v>
      </c>
      <c r="B713" s="22" t="s">
        <v>1262</v>
      </c>
      <c r="C713" s="128">
        <v>2.59</v>
      </c>
      <c r="D713" s="31">
        <v>33000</v>
      </c>
      <c r="E713" s="24" t="s">
        <v>1603</v>
      </c>
      <c r="F713" s="129">
        <v>0.43409999999999999</v>
      </c>
      <c r="G713" s="32">
        <v>4467.9799999999996</v>
      </c>
      <c r="H713" s="21" t="s">
        <v>2030</v>
      </c>
      <c r="I713" s="248" t="s">
        <v>2035</v>
      </c>
      <c r="J713" s="194"/>
      <c r="K713" s="195"/>
      <c r="L713" s="196"/>
    </row>
    <row r="714" spans="1:12" ht="12.75" customHeight="1" x14ac:dyDescent="0.2">
      <c r="A714" s="132" t="s">
        <v>1263</v>
      </c>
      <c r="B714" s="22" t="s">
        <v>1262</v>
      </c>
      <c r="C714" s="128">
        <v>3.98</v>
      </c>
      <c r="D714" s="31">
        <v>33000</v>
      </c>
      <c r="E714" s="24" t="s">
        <v>1603</v>
      </c>
      <c r="F714" s="129">
        <v>0.65139999999999998</v>
      </c>
      <c r="G714" s="32">
        <v>6704.54</v>
      </c>
      <c r="H714" s="21" t="s">
        <v>2030</v>
      </c>
      <c r="I714" s="248" t="s">
        <v>2035</v>
      </c>
      <c r="J714" s="194"/>
      <c r="K714" s="195"/>
      <c r="L714" s="196"/>
    </row>
    <row r="715" spans="1:12" ht="12.75" customHeight="1" x14ac:dyDescent="0.2">
      <c r="A715" s="132" t="s">
        <v>1264</v>
      </c>
      <c r="B715" s="22" t="s">
        <v>1262</v>
      </c>
      <c r="C715" s="128">
        <v>6.05</v>
      </c>
      <c r="D715" s="31">
        <v>33000</v>
      </c>
      <c r="E715" s="24" t="s">
        <v>1603</v>
      </c>
      <c r="F715" s="129">
        <v>0.97670000000000001</v>
      </c>
      <c r="G715" s="32">
        <v>10052.69</v>
      </c>
      <c r="H715" s="21" t="s">
        <v>2030</v>
      </c>
      <c r="I715" s="248" t="s">
        <v>2035</v>
      </c>
      <c r="J715" s="194"/>
      <c r="K715" s="195"/>
      <c r="L715" s="196"/>
    </row>
    <row r="716" spans="1:12" ht="12.75" customHeight="1" x14ac:dyDescent="0.2">
      <c r="A716" s="132" t="s">
        <v>1265</v>
      </c>
      <c r="B716" s="22" t="s">
        <v>1262</v>
      </c>
      <c r="C716" s="128">
        <v>11.48</v>
      </c>
      <c r="D716" s="31">
        <v>57886</v>
      </c>
      <c r="E716" s="24" t="s">
        <v>1603</v>
      </c>
      <c r="F716" s="129">
        <v>2.1520000000000001</v>
      </c>
      <c r="G716" s="32">
        <v>22149.48</v>
      </c>
      <c r="H716" s="21" t="s">
        <v>2030</v>
      </c>
      <c r="I716" s="248" t="s">
        <v>2035</v>
      </c>
      <c r="J716" s="194"/>
      <c r="K716" s="195"/>
      <c r="L716" s="196"/>
    </row>
    <row r="717" spans="1:12" ht="12.75" customHeight="1" x14ac:dyDescent="0.2">
      <c r="A717" s="132" t="s">
        <v>1266</v>
      </c>
      <c r="B717" s="22" t="s">
        <v>1267</v>
      </c>
      <c r="C717" s="128">
        <v>2.42</v>
      </c>
      <c r="D717" s="31">
        <v>33000</v>
      </c>
      <c r="E717" s="24" t="s">
        <v>1603</v>
      </c>
      <c r="F717" s="129">
        <v>0.4017</v>
      </c>
      <c r="G717" s="32">
        <v>4134.5</v>
      </c>
      <c r="H717" s="21" t="s">
        <v>2030</v>
      </c>
      <c r="I717" s="248" t="s">
        <v>2035</v>
      </c>
      <c r="J717" s="194"/>
      <c r="K717" s="195"/>
      <c r="L717" s="196"/>
    </row>
    <row r="718" spans="1:12" ht="12.75" customHeight="1" x14ac:dyDescent="0.2">
      <c r="A718" s="132" t="s">
        <v>1268</v>
      </c>
      <c r="B718" s="22" t="s">
        <v>1267</v>
      </c>
      <c r="C718" s="128">
        <v>3.03</v>
      </c>
      <c r="D718" s="31">
        <v>33000</v>
      </c>
      <c r="E718" s="24" t="s">
        <v>1603</v>
      </c>
      <c r="F718" s="129">
        <v>0.5131</v>
      </c>
      <c r="G718" s="32">
        <v>5281.09</v>
      </c>
      <c r="H718" s="21" t="s">
        <v>2030</v>
      </c>
      <c r="I718" s="248" t="s">
        <v>2035</v>
      </c>
      <c r="J718" s="194"/>
      <c r="K718" s="195"/>
      <c r="L718" s="196"/>
    </row>
    <row r="719" spans="1:12" ht="12.75" customHeight="1" x14ac:dyDescent="0.2">
      <c r="A719" s="132" t="s">
        <v>1269</v>
      </c>
      <c r="B719" s="22" t="s">
        <v>1267</v>
      </c>
      <c r="C719" s="128">
        <v>4.6099999999999994</v>
      </c>
      <c r="D719" s="31">
        <v>33000</v>
      </c>
      <c r="E719" s="24" t="s">
        <v>1603</v>
      </c>
      <c r="F719" s="129">
        <v>0.76659999999999995</v>
      </c>
      <c r="G719" s="32">
        <v>7890.24</v>
      </c>
      <c r="H719" s="21" t="s">
        <v>2030</v>
      </c>
      <c r="I719" s="248" t="s">
        <v>2035</v>
      </c>
      <c r="J719" s="194"/>
      <c r="K719" s="195"/>
      <c r="L719" s="196"/>
    </row>
    <row r="720" spans="1:12" ht="12.75" customHeight="1" x14ac:dyDescent="0.2">
      <c r="A720" s="132" t="s">
        <v>1270</v>
      </c>
      <c r="B720" s="22" t="s">
        <v>1267</v>
      </c>
      <c r="C720" s="128">
        <v>9.4599999999999991</v>
      </c>
      <c r="D720" s="31">
        <v>47486</v>
      </c>
      <c r="E720" s="24" t="s">
        <v>1603</v>
      </c>
      <c r="F720" s="129">
        <v>1.6767000000000001</v>
      </c>
      <c r="G720" s="32">
        <v>17257.45</v>
      </c>
      <c r="H720" s="21" t="s">
        <v>2030</v>
      </c>
      <c r="I720" s="248" t="s">
        <v>2035</v>
      </c>
      <c r="J720" s="194"/>
      <c r="K720" s="195"/>
      <c r="L720" s="196"/>
    </row>
    <row r="721" spans="1:12" ht="12.75" customHeight="1" x14ac:dyDescent="0.2">
      <c r="A721" s="132" t="s">
        <v>1271</v>
      </c>
      <c r="B721" s="22" t="s">
        <v>1272</v>
      </c>
      <c r="C721" s="128">
        <v>4.58</v>
      </c>
      <c r="D721" s="31">
        <v>98000</v>
      </c>
      <c r="E721" s="24" t="s">
        <v>1603</v>
      </c>
      <c r="F721" s="129">
        <v>4.4667000000000003</v>
      </c>
      <c r="G721" s="32">
        <v>45973.55</v>
      </c>
      <c r="H721" s="21" t="s">
        <v>2030</v>
      </c>
      <c r="I721" s="248" t="s">
        <v>2035</v>
      </c>
      <c r="J721" s="194"/>
      <c r="K721" s="195"/>
      <c r="L721" s="196"/>
    </row>
    <row r="722" spans="1:12" ht="12.75" customHeight="1" x14ac:dyDescent="0.2">
      <c r="A722" s="132" t="s">
        <v>1273</v>
      </c>
      <c r="B722" s="22" t="s">
        <v>1272</v>
      </c>
      <c r="C722" s="128">
        <v>5.62</v>
      </c>
      <c r="D722" s="31">
        <v>98000</v>
      </c>
      <c r="E722" s="24" t="s">
        <v>1603</v>
      </c>
      <c r="F722" s="129">
        <v>5.0076999999999998</v>
      </c>
      <c r="G722" s="32">
        <v>51541.8</v>
      </c>
      <c r="H722" s="21" t="s">
        <v>2030</v>
      </c>
      <c r="I722" s="248" t="s">
        <v>2035</v>
      </c>
      <c r="J722" s="194"/>
      <c r="K722" s="195"/>
      <c r="L722" s="196"/>
    </row>
    <row r="723" spans="1:12" ht="12.75" customHeight="1" x14ac:dyDescent="0.2">
      <c r="A723" s="132" t="s">
        <v>1274</v>
      </c>
      <c r="B723" s="22" t="s">
        <v>1272</v>
      </c>
      <c r="C723" s="128">
        <v>8.64</v>
      </c>
      <c r="D723" s="31">
        <v>98000</v>
      </c>
      <c r="E723" s="24" t="s">
        <v>1603</v>
      </c>
      <c r="F723" s="129">
        <v>6.0560999999999998</v>
      </c>
      <c r="G723" s="32">
        <v>62332.47</v>
      </c>
      <c r="H723" s="21" t="s">
        <v>2030</v>
      </c>
      <c r="I723" s="248" t="s">
        <v>2035</v>
      </c>
      <c r="J723" s="194"/>
      <c r="K723" s="195"/>
      <c r="L723" s="196"/>
    </row>
    <row r="724" spans="1:12" ht="12.75" customHeight="1" x14ac:dyDescent="0.2">
      <c r="A724" s="132" t="s">
        <v>1275</v>
      </c>
      <c r="B724" s="22" t="s">
        <v>1272</v>
      </c>
      <c r="C724" s="128">
        <v>20.880000000000003</v>
      </c>
      <c r="D724" s="31">
        <v>98000</v>
      </c>
      <c r="E724" s="24" t="s">
        <v>1603</v>
      </c>
      <c r="F724" s="129">
        <v>9.9170999999999996</v>
      </c>
      <c r="G724" s="32">
        <v>102071.85</v>
      </c>
      <c r="H724" s="21" t="s">
        <v>2030</v>
      </c>
      <c r="I724" s="248" t="s">
        <v>2035</v>
      </c>
      <c r="J724" s="194"/>
      <c r="K724" s="195"/>
      <c r="L724" s="196"/>
    </row>
    <row r="725" spans="1:12" ht="12.75" customHeight="1" x14ac:dyDescent="0.2">
      <c r="A725" s="132" t="s">
        <v>1276</v>
      </c>
      <c r="B725" s="22" t="s">
        <v>1277</v>
      </c>
      <c r="C725" s="128">
        <v>4.74</v>
      </c>
      <c r="D725" s="31">
        <v>33000</v>
      </c>
      <c r="E725" s="24" t="s">
        <v>1603</v>
      </c>
      <c r="F725" s="129">
        <v>1.4386000000000001</v>
      </c>
      <c r="G725" s="32">
        <v>14806.8</v>
      </c>
      <c r="H725" s="21" t="s">
        <v>2030</v>
      </c>
      <c r="I725" s="248" t="s">
        <v>2035</v>
      </c>
      <c r="J725" s="194"/>
      <c r="K725" s="195"/>
      <c r="L725" s="196"/>
    </row>
    <row r="726" spans="1:12" ht="12.75" customHeight="1" x14ac:dyDescent="0.2">
      <c r="A726" s="132" t="s">
        <v>1278</v>
      </c>
      <c r="B726" s="22" t="s">
        <v>1277</v>
      </c>
      <c r="C726" s="128">
        <v>7.27</v>
      </c>
      <c r="D726" s="31">
        <v>53491</v>
      </c>
      <c r="E726" s="24" t="s">
        <v>1603</v>
      </c>
      <c r="F726" s="129">
        <v>2.1566000000000001</v>
      </c>
      <c r="G726" s="32">
        <v>22196.83</v>
      </c>
      <c r="H726" s="21" t="s">
        <v>2030</v>
      </c>
      <c r="I726" s="248" t="s">
        <v>2035</v>
      </c>
      <c r="J726" s="194"/>
      <c r="K726" s="195"/>
      <c r="L726" s="196"/>
    </row>
    <row r="727" spans="1:12" ht="12.75" customHeight="1" x14ac:dyDescent="0.2">
      <c r="A727" s="132" t="s">
        <v>1279</v>
      </c>
      <c r="B727" s="22" t="s">
        <v>1277</v>
      </c>
      <c r="C727" s="128">
        <v>9.9499999999999993</v>
      </c>
      <c r="D727" s="31">
        <v>67771</v>
      </c>
      <c r="E727" s="24" t="s">
        <v>1603</v>
      </c>
      <c r="F727" s="129">
        <v>2.9548999999999999</v>
      </c>
      <c r="G727" s="32">
        <v>30413.34</v>
      </c>
      <c r="H727" s="21" t="s">
        <v>2030</v>
      </c>
      <c r="I727" s="248" t="s">
        <v>2035</v>
      </c>
      <c r="J727" s="194"/>
      <c r="K727" s="195"/>
      <c r="L727" s="196"/>
    </row>
    <row r="728" spans="1:12" ht="12.75" customHeight="1" x14ac:dyDescent="0.2">
      <c r="A728" s="132" t="s">
        <v>1280</v>
      </c>
      <c r="B728" s="22" t="s">
        <v>1277</v>
      </c>
      <c r="C728" s="128">
        <v>21.970000000000002</v>
      </c>
      <c r="D728" s="31">
        <v>98000</v>
      </c>
      <c r="E728" s="24" t="s">
        <v>1603</v>
      </c>
      <c r="F728" s="129">
        <v>6.1840999999999999</v>
      </c>
      <c r="G728" s="32">
        <v>63649.91</v>
      </c>
      <c r="H728" s="21" t="s">
        <v>2030</v>
      </c>
      <c r="I728" s="248" t="s">
        <v>2035</v>
      </c>
      <c r="J728" s="194"/>
      <c r="K728" s="195"/>
      <c r="L728" s="196"/>
    </row>
    <row r="729" spans="1:12" ht="12.75" customHeight="1" x14ac:dyDescent="0.2">
      <c r="A729" s="132" t="s">
        <v>1281</v>
      </c>
      <c r="B729" s="22" t="s">
        <v>1282</v>
      </c>
      <c r="C729" s="128">
        <v>3.25</v>
      </c>
      <c r="D729" s="31">
        <v>33000</v>
      </c>
      <c r="E729" s="24" t="s">
        <v>1603</v>
      </c>
      <c r="F729" s="129">
        <v>1.3138000000000001</v>
      </c>
      <c r="G729" s="32">
        <v>13522.3</v>
      </c>
      <c r="H729" s="21" t="s">
        <v>2030</v>
      </c>
      <c r="I729" s="248" t="s">
        <v>2035</v>
      </c>
      <c r="J729" s="194"/>
      <c r="K729" s="195"/>
      <c r="L729" s="196"/>
    </row>
    <row r="730" spans="1:12" ht="12.75" customHeight="1" x14ac:dyDescent="0.2">
      <c r="A730" s="132" t="s">
        <v>1283</v>
      </c>
      <c r="B730" s="22" t="s">
        <v>1282</v>
      </c>
      <c r="C730" s="128">
        <v>4.22</v>
      </c>
      <c r="D730" s="31">
        <v>38954</v>
      </c>
      <c r="E730" s="24" t="s">
        <v>1603</v>
      </c>
      <c r="F730" s="129">
        <v>1.5537000000000001</v>
      </c>
      <c r="G730" s="32">
        <v>15991.47</v>
      </c>
      <c r="H730" s="21" t="s">
        <v>2030</v>
      </c>
      <c r="I730" s="248" t="s">
        <v>2035</v>
      </c>
      <c r="J730" s="194"/>
      <c r="K730" s="195"/>
      <c r="L730" s="196"/>
    </row>
    <row r="731" spans="1:12" ht="12.75" customHeight="1" x14ac:dyDescent="0.2">
      <c r="A731" s="132" t="s">
        <v>1284</v>
      </c>
      <c r="B731" s="22" t="s">
        <v>1282</v>
      </c>
      <c r="C731" s="128">
        <v>7.95</v>
      </c>
      <c r="D731" s="31">
        <v>44716</v>
      </c>
      <c r="E731" s="24" t="s">
        <v>1603</v>
      </c>
      <c r="F731" s="129">
        <v>2.3454999999999999</v>
      </c>
      <c r="G731" s="32">
        <v>24141.08</v>
      </c>
      <c r="H731" s="21" t="s">
        <v>2030</v>
      </c>
      <c r="I731" s="248" t="s">
        <v>2035</v>
      </c>
      <c r="J731" s="194"/>
      <c r="K731" s="195"/>
      <c r="L731" s="196"/>
    </row>
    <row r="732" spans="1:12" ht="12.75" customHeight="1" x14ac:dyDescent="0.2">
      <c r="A732" s="132" t="s">
        <v>1285</v>
      </c>
      <c r="B732" s="22" t="s">
        <v>1282</v>
      </c>
      <c r="C732" s="128">
        <v>16.720000000000002</v>
      </c>
      <c r="D732" s="31">
        <v>98000</v>
      </c>
      <c r="E732" s="24" t="s">
        <v>1603</v>
      </c>
      <c r="F732" s="129">
        <v>4.9225000000000003</v>
      </c>
      <c r="G732" s="32">
        <v>50664.88</v>
      </c>
      <c r="H732" s="21" t="s">
        <v>2030</v>
      </c>
      <c r="I732" s="248" t="s">
        <v>2035</v>
      </c>
      <c r="J732" s="194"/>
      <c r="K732" s="195"/>
      <c r="L732" s="196"/>
    </row>
    <row r="733" spans="1:12" ht="12.75" customHeight="1" x14ac:dyDescent="0.2">
      <c r="A733" s="132" t="s">
        <v>1286</v>
      </c>
      <c r="B733" s="22" t="s">
        <v>1287</v>
      </c>
      <c r="C733" s="128">
        <v>2.5399999999999996</v>
      </c>
      <c r="D733" s="31">
        <v>33000</v>
      </c>
      <c r="E733" s="24" t="s">
        <v>1603</v>
      </c>
      <c r="F733" s="129">
        <v>1.0883</v>
      </c>
      <c r="G733" s="32">
        <v>11201.34</v>
      </c>
      <c r="H733" s="21" t="s">
        <v>2030</v>
      </c>
      <c r="I733" s="248" t="s">
        <v>2035</v>
      </c>
      <c r="J733" s="194"/>
      <c r="K733" s="195"/>
      <c r="L733" s="196"/>
    </row>
    <row r="734" spans="1:12" ht="12.75" customHeight="1" x14ac:dyDescent="0.2">
      <c r="A734" s="132" t="s">
        <v>1288</v>
      </c>
      <c r="B734" s="22" t="s">
        <v>1287</v>
      </c>
      <c r="C734" s="128">
        <v>3.5599999999999996</v>
      </c>
      <c r="D734" s="31">
        <v>37144</v>
      </c>
      <c r="E734" s="24" t="s">
        <v>1603</v>
      </c>
      <c r="F734" s="129">
        <v>1.2833000000000001</v>
      </c>
      <c r="G734" s="32">
        <v>13208.38</v>
      </c>
      <c r="H734" s="21" t="s">
        <v>2030</v>
      </c>
      <c r="I734" s="248" t="s">
        <v>2035</v>
      </c>
      <c r="J734" s="194"/>
      <c r="K734" s="195"/>
      <c r="L734" s="196"/>
    </row>
    <row r="735" spans="1:12" ht="12.75" customHeight="1" x14ac:dyDescent="0.2">
      <c r="A735" s="132" t="s">
        <v>1289</v>
      </c>
      <c r="B735" s="22" t="s">
        <v>1287</v>
      </c>
      <c r="C735" s="128">
        <v>8.02</v>
      </c>
      <c r="D735" s="31">
        <v>52618</v>
      </c>
      <c r="E735" s="24" t="s">
        <v>1603</v>
      </c>
      <c r="F735" s="129">
        <v>1.8814</v>
      </c>
      <c r="G735" s="32">
        <v>19364.330000000002</v>
      </c>
      <c r="H735" s="21" t="s">
        <v>2030</v>
      </c>
      <c r="I735" s="248" t="s">
        <v>2035</v>
      </c>
      <c r="J735" s="194"/>
      <c r="K735" s="195"/>
      <c r="L735" s="196"/>
    </row>
    <row r="736" spans="1:12" ht="12.75" customHeight="1" x14ac:dyDescent="0.2">
      <c r="A736" s="132" t="s">
        <v>1290</v>
      </c>
      <c r="B736" s="22" t="s">
        <v>1287</v>
      </c>
      <c r="C736" s="128">
        <v>17.520000000000003</v>
      </c>
      <c r="D736" s="31">
        <v>98000</v>
      </c>
      <c r="E736" s="24" t="s">
        <v>1603</v>
      </c>
      <c r="F736" s="129">
        <v>4.0742000000000003</v>
      </c>
      <c r="G736" s="32">
        <v>41933.74</v>
      </c>
      <c r="H736" s="21" t="s">
        <v>2030</v>
      </c>
      <c r="I736" s="248" t="s">
        <v>2035</v>
      </c>
      <c r="J736" s="194"/>
      <c r="K736" s="195"/>
      <c r="L736" s="196"/>
    </row>
    <row r="737" spans="1:12" ht="12.75" customHeight="1" x14ac:dyDescent="0.2">
      <c r="A737" s="132" t="s">
        <v>1291</v>
      </c>
      <c r="B737" s="22" t="s">
        <v>1292</v>
      </c>
      <c r="C737" s="128">
        <v>2.6399999999999997</v>
      </c>
      <c r="D737" s="31">
        <v>33000</v>
      </c>
      <c r="E737" s="24" t="s">
        <v>1603</v>
      </c>
      <c r="F737" s="129">
        <v>0.94089999999999996</v>
      </c>
      <c r="G737" s="32">
        <v>9684.2199999999993</v>
      </c>
      <c r="H737" s="21" t="s">
        <v>2030</v>
      </c>
      <c r="I737" s="248" t="s">
        <v>2035</v>
      </c>
      <c r="J737" s="194"/>
      <c r="K737" s="195"/>
      <c r="L737" s="196"/>
    </row>
    <row r="738" spans="1:12" ht="12.75" customHeight="1" x14ac:dyDescent="0.2">
      <c r="A738" s="132" t="s">
        <v>1293</v>
      </c>
      <c r="B738" s="22" t="s">
        <v>1292</v>
      </c>
      <c r="C738" s="128">
        <v>4.47</v>
      </c>
      <c r="D738" s="31">
        <v>33000</v>
      </c>
      <c r="E738" s="24" t="s">
        <v>1603</v>
      </c>
      <c r="F738" s="129">
        <v>1.2604</v>
      </c>
      <c r="G738" s="32">
        <v>12972.68</v>
      </c>
      <c r="H738" s="21" t="s">
        <v>2030</v>
      </c>
      <c r="I738" s="248" t="s">
        <v>2035</v>
      </c>
      <c r="J738" s="194"/>
      <c r="K738" s="195"/>
      <c r="L738" s="196"/>
    </row>
    <row r="739" spans="1:12" ht="12.75" customHeight="1" x14ac:dyDescent="0.2">
      <c r="A739" s="132" t="s">
        <v>1294</v>
      </c>
      <c r="B739" s="22" t="s">
        <v>1292</v>
      </c>
      <c r="C739" s="128">
        <v>9.34</v>
      </c>
      <c r="D739" s="31">
        <v>44311</v>
      </c>
      <c r="E739" s="24" t="s">
        <v>1603</v>
      </c>
      <c r="F739" s="129">
        <v>2.0686</v>
      </c>
      <c r="G739" s="32">
        <v>21291.09</v>
      </c>
      <c r="H739" s="21" t="s">
        <v>2030</v>
      </c>
      <c r="I739" s="248" t="s">
        <v>2035</v>
      </c>
      <c r="J739" s="194"/>
      <c r="K739" s="195"/>
      <c r="L739" s="196"/>
    </row>
    <row r="740" spans="1:12" ht="12.75" customHeight="1" x14ac:dyDescent="0.2">
      <c r="A740" s="132" t="s">
        <v>1295</v>
      </c>
      <c r="B740" s="22" t="s">
        <v>1292</v>
      </c>
      <c r="C740" s="128">
        <v>16.170000000000002</v>
      </c>
      <c r="D740" s="31">
        <v>98000</v>
      </c>
      <c r="E740" s="24" t="s">
        <v>1603</v>
      </c>
      <c r="F740" s="129">
        <v>3.8828999999999998</v>
      </c>
      <c r="G740" s="32">
        <v>39964.79</v>
      </c>
      <c r="H740" s="21" t="s">
        <v>2030</v>
      </c>
      <c r="I740" s="248" t="s">
        <v>2035</v>
      </c>
      <c r="J740" s="194"/>
      <c r="K740" s="195"/>
      <c r="L740" s="196"/>
    </row>
    <row r="741" spans="1:12" ht="12.75" customHeight="1" x14ac:dyDescent="0.2">
      <c r="A741" s="132" t="s">
        <v>1296</v>
      </c>
      <c r="B741" s="22" t="s">
        <v>1297</v>
      </c>
      <c r="C741" s="128">
        <v>1.9</v>
      </c>
      <c r="D741" s="31">
        <v>33000</v>
      </c>
      <c r="E741" s="24" t="s">
        <v>1603</v>
      </c>
      <c r="F741" s="129">
        <v>0.85519999999999996</v>
      </c>
      <c r="G741" s="32">
        <v>8802.15</v>
      </c>
      <c r="H741" s="21" t="s">
        <v>2030</v>
      </c>
      <c r="I741" s="248" t="s">
        <v>2035</v>
      </c>
      <c r="J741" s="194"/>
      <c r="K741" s="195"/>
      <c r="L741" s="196"/>
    </row>
    <row r="742" spans="1:12" ht="12.75" customHeight="1" x14ac:dyDescent="0.2">
      <c r="A742" s="132" t="s">
        <v>1298</v>
      </c>
      <c r="B742" s="22" t="s">
        <v>1297</v>
      </c>
      <c r="C742" s="128">
        <v>3.19</v>
      </c>
      <c r="D742" s="31">
        <v>33000</v>
      </c>
      <c r="E742" s="24" t="s">
        <v>1603</v>
      </c>
      <c r="F742" s="129">
        <v>1.1609</v>
      </c>
      <c r="G742" s="32">
        <v>11948.57</v>
      </c>
      <c r="H742" s="21" t="s">
        <v>2030</v>
      </c>
      <c r="I742" s="248" t="s">
        <v>2035</v>
      </c>
      <c r="J742" s="194"/>
      <c r="K742" s="195"/>
      <c r="L742" s="196"/>
    </row>
    <row r="743" spans="1:12" ht="12.75" customHeight="1" x14ac:dyDescent="0.2">
      <c r="A743" s="132" t="s">
        <v>1299</v>
      </c>
      <c r="B743" s="22" t="s">
        <v>1297</v>
      </c>
      <c r="C743" s="128">
        <v>7.81</v>
      </c>
      <c r="D743" s="31">
        <v>43245</v>
      </c>
      <c r="E743" s="24" t="s">
        <v>1603</v>
      </c>
      <c r="F743" s="129">
        <v>1.5964</v>
      </c>
      <c r="G743" s="32">
        <v>16430.96</v>
      </c>
      <c r="H743" s="21" t="s">
        <v>2030</v>
      </c>
      <c r="I743" s="248" t="s">
        <v>2035</v>
      </c>
      <c r="J743" s="194"/>
      <c r="K743" s="195"/>
      <c r="L743" s="196"/>
    </row>
    <row r="744" spans="1:12" ht="12.75" customHeight="1" x14ac:dyDescent="0.2">
      <c r="A744" s="132" t="s">
        <v>1300</v>
      </c>
      <c r="B744" s="22" t="s">
        <v>1297</v>
      </c>
      <c r="C744" s="128">
        <v>15.45</v>
      </c>
      <c r="D744" s="31">
        <v>82023</v>
      </c>
      <c r="E744" s="24" t="s">
        <v>1603</v>
      </c>
      <c r="F744" s="129">
        <v>3.1568999999999998</v>
      </c>
      <c r="G744" s="32">
        <v>32492.42</v>
      </c>
      <c r="H744" s="21" t="s">
        <v>2030</v>
      </c>
      <c r="I744" s="248" t="s">
        <v>2035</v>
      </c>
      <c r="J744" s="194"/>
      <c r="K744" s="195"/>
      <c r="L744" s="196"/>
    </row>
    <row r="745" spans="1:12" ht="12.75" customHeight="1" x14ac:dyDescent="0.2">
      <c r="A745" s="132" t="s">
        <v>1301</v>
      </c>
      <c r="B745" s="22" t="s">
        <v>1302</v>
      </c>
      <c r="C745" s="128">
        <v>1.89</v>
      </c>
      <c r="D745" s="31">
        <v>33000</v>
      </c>
      <c r="E745" s="24" t="s">
        <v>1603</v>
      </c>
      <c r="F745" s="129">
        <v>0.67569999999999997</v>
      </c>
      <c r="G745" s="32">
        <v>6954.65</v>
      </c>
      <c r="H745" s="21" t="s">
        <v>2030</v>
      </c>
      <c r="I745" s="248" t="s">
        <v>2035</v>
      </c>
      <c r="J745" s="194"/>
      <c r="K745" s="195"/>
      <c r="L745" s="196"/>
    </row>
    <row r="746" spans="1:12" ht="12.75" customHeight="1" x14ac:dyDescent="0.2">
      <c r="A746" s="132" t="s">
        <v>1303</v>
      </c>
      <c r="B746" s="22" t="s">
        <v>1302</v>
      </c>
      <c r="C746" s="128">
        <v>2.6199999999999997</v>
      </c>
      <c r="D746" s="31">
        <v>33000</v>
      </c>
      <c r="E746" s="24" t="s">
        <v>1603</v>
      </c>
      <c r="F746" s="129">
        <v>0.86890000000000001</v>
      </c>
      <c r="G746" s="32">
        <v>8943.16</v>
      </c>
      <c r="H746" s="21" t="s">
        <v>2030</v>
      </c>
      <c r="I746" s="248" t="s">
        <v>2035</v>
      </c>
      <c r="J746" s="194"/>
      <c r="K746" s="195"/>
      <c r="L746" s="196"/>
    </row>
    <row r="747" spans="1:12" ht="12.75" customHeight="1" x14ac:dyDescent="0.2">
      <c r="A747" s="132" t="s">
        <v>1304</v>
      </c>
      <c r="B747" s="22" t="s">
        <v>1302</v>
      </c>
      <c r="C747" s="128">
        <v>6.13</v>
      </c>
      <c r="D747" s="31">
        <v>34738</v>
      </c>
      <c r="E747" s="24" t="s">
        <v>1603</v>
      </c>
      <c r="F747" s="129">
        <v>1.4200999999999999</v>
      </c>
      <c r="G747" s="32">
        <v>14616.39</v>
      </c>
      <c r="H747" s="21" t="s">
        <v>2030</v>
      </c>
      <c r="I747" s="248" t="s">
        <v>2035</v>
      </c>
      <c r="J747" s="194"/>
      <c r="K747" s="195"/>
      <c r="L747" s="196"/>
    </row>
    <row r="748" spans="1:12" ht="12.75" customHeight="1" x14ac:dyDescent="0.2">
      <c r="A748" s="132" t="s">
        <v>1305</v>
      </c>
      <c r="B748" s="22" t="s">
        <v>1302</v>
      </c>
      <c r="C748" s="128">
        <v>13.629999999999999</v>
      </c>
      <c r="D748" s="31">
        <v>74615</v>
      </c>
      <c r="E748" s="24" t="s">
        <v>1603</v>
      </c>
      <c r="F748" s="129">
        <v>3.0173000000000001</v>
      </c>
      <c r="G748" s="32">
        <v>31055.59</v>
      </c>
      <c r="H748" s="21" t="s">
        <v>2030</v>
      </c>
      <c r="I748" s="248" t="s">
        <v>2035</v>
      </c>
      <c r="J748" s="194"/>
      <c r="K748" s="195"/>
      <c r="L748" s="196"/>
    </row>
    <row r="749" spans="1:12" ht="12.75" customHeight="1" x14ac:dyDescent="0.2">
      <c r="A749" s="132" t="s">
        <v>1306</v>
      </c>
      <c r="B749" s="22" t="s">
        <v>1307</v>
      </c>
      <c r="C749" s="128">
        <v>2.2899999999999996</v>
      </c>
      <c r="D749" s="31">
        <v>33000</v>
      </c>
      <c r="E749" s="24" t="s">
        <v>1603</v>
      </c>
      <c r="F749" s="129">
        <v>1.1478999999999999</v>
      </c>
      <c r="G749" s="32">
        <v>11814.77</v>
      </c>
      <c r="H749" s="21" t="s">
        <v>2030</v>
      </c>
      <c r="I749" s="248" t="s">
        <v>2035</v>
      </c>
      <c r="J749" s="194"/>
      <c r="K749" s="195"/>
      <c r="L749" s="196"/>
    </row>
    <row r="750" spans="1:12" ht="12.75" customHeight="1" x14ac:dyDescent="0.2">
      <c r="A750" s="132" t="s">
        <v>1308</v>
      </c>
      <c r="B750" s="22" t="s">
        <v>1307</v>
      </c>
      <c r="C750" s="128">
        <v>3.65</v>
      </c>
      <c r="D750" s="31">
        <v>74801</v>
      </c>
      <c r="E750" s="24" t="s">
        <v>1603</v>
      </c>
      <c r="F750" s="129">
        <v>1.3292999999999999</v>
      </c>
      <c r="G750" s="32">
        <v>13681.83</v>
      </c>
      <c r="H750" s="21" t="s">
        <v>2030</v>
      </c>
      <c r="I750" s="248" t="s">
        <v>2035</v>
      </c>
      <c r="J750" s="194"/>
      <c r="K750" s="195"/>
      <c r="L750" s="196"/>
    </row>
    <row r="751" spans="1:12" ht="12.75" customHeight="1" x14ac:dyDescent="0.2">
      <c r="A751" s="132" t="s">
        <v>1309</v>
      </c>
      <c r="B751" s="22" t="s">
        <v>1307</v>
      </c>
      <c r="C751" s="128">
        <v>7.2799999999999994</v>
      </c>
      <c r="D751" s="31">
        <v>48297</v>
      </c>
      <c r="E751" s="24" t="s">
        <v>1603</v>
      </c>
      <c r="F751" s="129">
        <v>1.9661</v>
      </c>
      <c r="G751" s="32">
        <v>20236.099999999999</v>
      </c>
      <c r="H751" s="21" t="s">
        <v>2030</v>
      </c>
      <c r="I751" s="248" t="s">
        <v>2035</v>
      </c>
      <c r="J751" s="194"/>
      <c r="K751" s="195"/>
      <c r="L751" s="196"/>
    </row>
    <row r="752" spans="1:12" ht="12.75" customHeight="1" x14ac:dyDescent="0.2">
      <c r="A752" s="132" t="s">
        <v>1310</v>
      </c>
      <c r="B752" s="22" t="s">
        <v>1307</v>
      </c>
      <c r="C752" s="128">
        <v>17.87</v>
      </c>
      <c r="D752" s="31">
        <v>98000</v>
      </c>
      <c r="E752" s="24" t="s">
        <v>1603</v>
      </c>
      <c r="F752" s="129">
        <v>4.3932000000000002</v>
      </c>
      <c r="G752" s="32">
        <v>45217.05</v>
      </c>
      <c r="H752" s="21" t="s">
        <v>2030</v>
      </c>
      <c r="I752" s="248" t="s">
        <v>2035</v>
      </c>
      <c r="J752" s="194"/>
      <c r="K752" s="195"/>
      <c r="L752" s="196"/>
    </row>
    <row r="753" spans="1:12" ht="12.75" customHeight="1" x14ac:dyDescent="0.2">
      <c r="A753" s="132" t="s">
        <v>1311</v>
      </c>
      <c r="B753" s="22" t="s">
        <v>1312</v>
      </c>
      <c r="C753" s="128">
        <v>3</v>
      </c>
      <c r="D753" s="31">
        <v>33000</v>
      </c>
      <c r="E753" s="24" t="s">
        <v>1603</v>
      </c>
      <c r="F753" s="129">
        <v>0.43230000000000002</v>
      </c>
      <c r="G753" s="32">
        <v>4449.45</v>
      </c>
      <c r="H753" s="21" t="s">
        <v>2030</v>
      </c>
      <c r="I753" s="248" t="s">
        <v>2035</v>
      </c>
      <c r="J753" s="194"/>
      <c r="K753" s="195"/>
      <c r="L753" s="196"/>
    </row>
    <row r="754" spans="1:12" ht="12.75" customHeight="1" x14ac:dyDescent="0.2">
      <c r="A754" s="132" t="s">
        <v>1313</v>
      </c>
      <c r="B754" s="22" t="s">
        <v>1312</v>
      </c>
      <c r="C754" s="128">
        <v>3.7699999999999996</v>
      </c>
      <c r="D754" s="31">
        <v>33000</v>
      </c>
      <c r="E754" s="24" t="s">
        <v>1603</v>
      </c>
      <c r="F754" s="129">
        <v>0.60599999999999998</v>
      </c>
      <c r="G754" s="32">
        <v>6237.26</v>
      </c>
      <c r="H754" s="21" t="s">
        <v>2030</v>
      </c>
      <c r="I754" s="248" t="s">
        <v>2035</v>
      </c>
      <c r="J754" s="194"/>
      <c r="K754" s="195"/>
      <c r="L754" s="196"/>
    </row>
    <row r="755" spans="1:12" ht="12.75" customHeight="1" x14ac:dyDescent="0.2">
      <c r="A755" s="132" t="s">
        <v>1314</v>
      </c>
      <c r="B755" s="22" t="s">
        <v>1312</v>
      </c>
      <c r="C755" s="128">
        <v>4.97</v>
      </c>
      <c r="D755" s="31">
        <v>33000</v>
      </c>
      <c r="E755" s="24" t="s">
        <v>1603</v>
      </c>
      <c r="F755" s="129">
        <v>0.78949999999999998</v>
      </c>
      <c r="G755" s="32">
        <v>8125.94</v>
      </c>
      <c r="H755" s="21" t="s">
        <v>2030</v>
      </c>
      <c r="I755" s="248" t="s">
        <v>2035</v>
      </c>
      <c r="J755" s="194"/>
      <c r="K755" s="195"/>
      <c r="L755" s="196"/>
    </row>
    <row r="756" spans="1:12" ht="12.75" customHeight="1" x14ac:dyDescent="0.2">
      <c r="A756" s="132" t="s">
        <v>1315</v>
      </c>
      <c r="B756" s="22" t="s">
        <v>1312</v>
      </c>
      <c r="C756" s="128">
        <v>11.15</v>
      </c>
      <c r="D756" s="31">
        <v>80603</v>
      </c>
      <c r="E756" s="24" t="s">
        <v>1603</v>
      </c>
      <c r="F756" s="129">
        <v>1.9936</v>
      </c>
      <c r="G756" s="32">
        <v>20519.150000000001</v>
      </c>
      <c r="H756" s="21" t="s">
        <v>2030</v>
      </c>
      <c r="I756" s="248" t="s">
        <v>2035</v>
      </c>
      <c r="J756" s="194"/>
      <c r="K756" s="195"/>
      <c r="L756" s="196"/>
    </row>
    <row r="757" spans="1:12" ht="12.75" customHeight="1" x14ac:dyDescent="0.2">
      <c r="A757" s="132" t="s">
        <v>1316</v>
      </c>
      <c r="B757" s="22" t="s">
        <v>1317</v>
      </c>
      <c r="C757" s="128">
        <v>2.7199999999999998</v>
      </c>
      <c r="D757" s="31">
        <v>33000</v>
      </c>
      <c r="E757" s="24" t="s">
        <v>1603</v>
      </c>
      <c r="F757" s="129">
        <v>0.43149999999999999</v>
      </c>
      <c r="G757" s="32">
        <v>4441.22</v>
      </c>
      <c r="H757" s="21" t="s">
        <v>2030</v>
      </c>
      <c r="I757" s="248" t="s">
        <v>2035</v>
      </c>
      <c r="J757" s="194"/>
      <c r="K757" s="195"/>
      <c r="L757" s="196"/>
    </row>
    <row r="758" spans="1:12" ht="12.75" customHeight="1" x14ac:dyDescent="0.2">
      <c r="A758" s="132" t="s">
        <v>1318</v>
      </c>
      <c r="B758" s="22" t="s">
        <v>1317</v>
      </c>
      <c r="C758" s="128">
        <v>3.75</v>
      </c>
      <c r="D758" s="31">
        <v>33000</v>
      </c>
      <c r="E758" s="24" t="s">
        <v>1603</v>
      </c>
      <c r="F758" s="129">
        <v>0.59919999999999995</v>
      </c>
      <c r="G758" s="32">
        <v>6167.27</v>
      </c>
      <c r="H758" s="21" t="s">
        <v>2030</v>
      </c>
      <c r="I758" s="248" t="s">
        <v>2035</v>
      </c>
      <c r="J758" s="194"/>
      <c r="K758" s="195"/>
      <c r="L758" s="196"/>
    </row>
    <row r="759" spans="1:12" ht="12.75" customHeight="1" x14ac:dyDescent="0.2">
      <c r="A759" s="132" t="s">
        <v>1319</v>
      </c>
      <c r="B759" s="22" t="s">
        <v>1317</v>
      </c>
      <c r="C759" s="128">
        <v>6.02</v>
      </c>
      <c r="D759" s="31">
        <v>33000</v>
      </c>
      <c r="E759" s="24" t="s">
        <v>1603</v>
      </c>
      <c r="F759" s="129">
        <v>0.94979999999999998</v>
      </c>
      <c r="G759" s="32">
        <v>9775.83</v>
      </c>
      <c r="H759" s="21" t="s">
        <v>2030</v>
      </c>
      <c r="I759" s="248" t="s">
        <v>2035</v>
      </c>
      <c r="J759" s="194"/>
      <c r="K759" s="195"/>
      <c r="L759" s="196"/>
    </row>
    <row r="760" spans="1:12" ht="12.75" customHeight="1" x14ac:dyDescent="0.2">
      <c r="A760" s="132" t="s">
        <v>1320</v>
      </c>
      <c r="B760" s="22" t="s">
        <v>1317</v>
      </c>
      <c r="C760" s="128">
        <v>11.09</v>
      </c>
      <c r="D760" s="31">
        <v>54020</v>
      </c>
      <c r="E760" s="24" t="s">
        <v>1603</v>
      </c>
      <c r="F760" s="129">
        <v>1.6929000000000001</v>
      </c>
      <c r="G760" s="32">
        <v>17424.189999999999</v>
      </c>
      <c r="H760" s="21" t="s">
        <v>2030</v>
      </c>
      <c r="I760" s="248" t="s">
        <v>2035</v>
      </c>
      <c r="J760" s="194"/>
      <c r="K760" s="195"/>
      <c r="L760" s="196"/>
    </row>
    <row r="761" spans="1:12" ht="12.75" customHeight="1" x14ac:dyDescent="0.2">
      <c r="A761" s="132" t="s">
        <v>1321</v>
      </c>
      <c r="B761" s="22" t="s">
        <v>1322</v>
      </c>
      <c r="C761" s="128">
        <v>2.5999999999999996</v>
      </c>
      <c r="D761" s="31">
        <v>33000</v>
      </c>
      <c r="E761" s="24" t="s">
        <v>1603</v>
      </c>
      <c r="F761" s="129">
        <v>0.37980000000000003</v>
      </c>
      <c r="G761" s="32">
        <v>3909.1</v>
      </c>
      <c r="H761" s="21" t="s">
        <v>2030</v>
      </c>
      <c r="I761" s="248" t="s">
        <v>2035</v>
      </c>
      <c r="J761" s="194"/>
      <c r="K761" s="195"/>
      <c r="L761" s="196"/>
    </row>
    <row r="762" spans="1:12" ht="12.75" customHeight="1" x14ac:dyDescent="0.2">
      <c r="A762" s="132" t="s">
        <v>1323</v>
      </c>
      <c r="B762" s="22" t="s">
        <v>1322</v>
      </c>
      <c r="C762" s="128">
        <v>3.6999999999999997</v>
      </c>
      <c r="D762" s="31">
        <v>33000</v>
      </c>
      <c r="E762" s="24" t="s">
        <v>1603</v>
      </c>
      <c r="F762" s="129">
        <v>0.52969999999999995</v>
      </c>
      <c r="G762" s="32">
        <v>5451.94</v>
      </c>
      <c r="H762" s="21" t="s">
        <v>2030</v>
      </c>
      <c r="I762" s="248" t="s">
        <v>2035</v>
      </c>
      <c r="J762" s="194"/>
      <c r="K762" s="195"/>
      <c r="L762" s="196"/>
    </row>
    <row r="763" spans="1:12" ht="12.75" customHeight="1" x14ac:dyDescent="0.2">
      <c r="A763" s="132" t="s">
        <v>1324</v>
      </c>
      <c r="B763" s="22" t="s">
        <v>1322</v>
      </c>
      <c r="C763" s="128">
        <v>6.5699999999999994</v>
      </c>
      <c r="D763" s="31">
        <v>33000</v>
      </c>
      <c r="E763" s="24" t="s">
        <v>1603</v>
      </c>
      <c r="F763" s="129">
        <v>0.94379999999999997</v>
      </c>
      <c r="G763" s="32">
        <v>9714.07</v>
      </c>
      <c r="H763" s="21" t="s">
        <v>2030</v>
      </c>
      <c r="I763" s="248" t="s">
        <v>2035</v>
      </c>
      <c r="J763" s="194"/>
      <c r="K763" s="195"/>
      <c r="L763" s="196"/>
    </row>
    <row r="764" spans="1:12" ht="12.75" customHeight="1" x14ac:dyDescent="0.2">
      <c r="A764" s="132" t="s">
        <v>1325</v>
      </c>
      <c r="B764" s="22" t="s">
        <v>1322</v>
      </c>
      <c r="C764" s="128">
        <v>13.6</v>
      </c>
      <c r="D764" s="31">
        <v>63364</v>
      </c>
      <c r="E764" s="24" t="s">
        <v>1603</v>
      </c>
      <c r="F764" s="129">
        <v>2.3904000000000001</v>
      </c>
      <c r="G764" s="32">
        <v>24603.22</v>
      </c>
      <c r="H764" s="21" t="s">
        <v>2030</v>
      </c>
      <c r="I764" s="248" t="s">
        <v>2035</v>
      </c>
      <c r="J764" s="194"/>
      <c r="K764" s="195"/>
      <c r="L764" s="196"/>
    </row>
    <row r="765" spans="1:12" ht="12.75" customHeight="1" x14ac:dyDescent="0.2">
      <c r="A765" s="132" t="s">
        <v>1326</v>
      </c>
      <c r="B765" s="22" t="s">
        <v>1327</v>
      </c>
      <c r="C765" s="128">
        <v>2.69</v>
      </c>
      <c r="D765" s="31">
        <v>33000</v>
      </c>
      <c r="E765" s="24" t="s">
        <v>1603</v>
      </c>
      <c r="F765" s="129">
        <v>0.41199999999999998</v>
      </c>
      <c r="G765" s="32">
        <v>4240.51</v>
      </c>
      <c r="H765" s="21" t="s">
        <v>2030</v>
      </c>
      <c r="I765" s="248" t="s">
        <v>2035</v>
      </c>
      <c r="J765" s="194"/>
      <c r="K765" s="195"/>
      <c r="L765" s="196"/>
    </row>
    <row r="766" spans="1:12" ht="12.75" customHeight="1" x14ac:dyDescent="0.2">
      <c r="A766" s="132" t="s">
        <v>1328</v>
      </c>
      <c r="B766" s="22" t="s">
        <v>1327</v>
      </c>
      <c r="C766" s="128">
        <v>3.5199999999999996</v>
      </c>
      <c r="D766" s="31">
        <v>33000</v>
      </c>
      <c r="E766" s="24" t="s">
        <v>1603</v>
      </c>
      <c r="F766" s="129">
        <v>0.56269999999999998</v>
      </c>
      <c r="G766" s="32">
        <v>5791.6</v>
      </c>
      <c r="H766" s="21" t="s">
        <v>2030</v>
      </c>
      <c r="I766" s="248" t="s">
        <v>2035</v>
      </c>
      <c r="J766" s="194"/>
      <c r="K766" s="195"/>
      <c r="L766" s="196"/>
    </row>
    <row r="767" spans="1:12" ht="12.75" customHeight="1" x14ac:dyDescent="0.2">
      <c r="A767" s="132" t="s">
        <v>1329</v>
      </c>
      <c r="B767" s="22" t="s">
        <v>1327</v>
      </c>
      <c r="C767" s="128">
        <v>5.0699999999999994</v>
      </c>
      <c r="D767" s="31">
        <v>33000</v>
      </c>
      <c r="E767" s="24" t="s">
        <v>1603</v>
      </c>
      <c r="F767" s="129">
        <v>0.78779999999999994</v>
      </c>
      <c r="G767" s="32">
        <v>8108.44</v>
      </c>
      <c r="H767" s="21" t="s">
        <v>2030</v>
      </c>
      <c r="I767" s="248" t="s">
        <v>2035</v>
      </c>
      <c r="J767" s="194"/>
      <c r="K767" s="195"/>
      <c r="L767" s="196"/>
    </row>
    <row r="768" spans="1:12" ht="12.75" customHeight="1" x14ac:dyDescent="0.2">
      <c r="A768" s="132" t="s">
        <v>1330</v>
      </c>
      <c r="B768" s="22" t="s">
        <v>1327</v>
      </c>
      <c r="C768" s="128">
        <v>9.1</v>
      </c>
      <c r="D768" s="31">
        <v>39245</v>
      </c>
      <c r="E768" s="24" t="s">
        <v>1603</v>
      </c>
      <c r="F768" s="129">
        <v>1.4066000000000001</v>
      </c>
      <c r="G768" s="32">
        <v>14477.44</v>
      </c>
      <c r="H768" s="21" t="s">
        <v>2030</v>
      </c>
      <c r="I768" s="248" t="s">
        <v>2035</v>
      </c>
      <c r="J768" s="194"/>
      <c r="K768" s="195"/>
      <c r="L768" s="196"/>
    </row>
    <row r="769" spans="1:12" ht="12.75" customHeight="1" x14ac:dyDescent="0.2">
      <c r="A769" s="132" t="s">
        <v>1331</v>
      </c>
      <c r="B769" s="22" t="s">
        <v>1332</v>
      </c>
      <c r="C769" s="128">
        <v>1.65</v>
      </c>
      <c r="D769" s="31">
        <v>33000</v>
      </c>
      <c r="E769" s="24" t="s">
        <v>1603</v>
      </c>
      <c r="F769" s="129">
        <v>0.43740000000000001</v>
      </c>
      <c r="G769" s="32">
        <v>4501.9399999999996</v>
      </c>
      <c r="H769" s="21" t="s">
        <v>2030</v>
      </c>
      <c r="I769" s="248" t="s">
        <v>2035</v>
      </c>
      <c r="J769" s="194"/>
      <c r="K769" s="195"/>
      <c r="L769" s="196"/>
    </row>
    <row r="770" spans="1:12" ht="12.75" customHeight="1" x14ac:dyDescent="0.2">
      <c r="A770" s="132" t="s">
        <v>1333</v>
      </c>
      <c r="B770" s="22" t="s">
        <v>1332</v>
      </c>
      <c r="C770" s="128">
        <v>2.0299999999999998</v>
      </c>
      <c r="D770" s="31">
        <v>33000</v>
      </c>
      <c r="E770" s="24" t="s">
        <v>1603</v>
      </c>
      <c r="F770" s="129">
        <v>0.55479999999999996</v>
      </c>
      <c r="G770" s="32">
        <v>5710.28</v>
      </c>
      <c r="H770" s="21" t="s">
        <v>2030</v>
      </c>
      <c r="I770" s="248" t="s">
        <v>2035</v>
      </c>
      <c r="J770" s="194"/>
      <c r="K770" s="195"/>
      <c r="L770" s="196"/>
    </row>
    <row r="771" spans="1:12" ht="12.75" customHeight="1" x14ac:dyDescent="0.2">
      <c r="A771" s="132" t="s">
        <v>1334</v>
      </c>
      <c r="B771" s="22" t="s">
        <v>1332</v>
      </c>
      <c r="C771" s="128">
        <v>3.8</v>
      </c>
      <c r="D771" s="31">
        <v>33000</v>
      </c>
      <c r="E771" s="24" t="s">
        <v>1603</v>
      </c>
      <c r="F771" s="129">
        <v>0.87509999999999999</v>
      </c>
      <c r="G771" s="32">
        <v>9006.98</v>
      </c>
      <c r="H771" s="21" t="s">
        <v>2030</v>
      </c>
      <c r="I771" s="248" t="s">
        <v>2035</v>
      </c>
      <c r="J771" s="194"/>
      <c r="K771" s="195"/>
      <c r="L771" s="196"/>
    </row>
    <row r="772" spans="1:12" ht="12.75" customHeight="1" x14ac:dyDescent="0.2">
      <c r="A772" s="132" t="s">
        <v>1335</v>
      </c>
      <c r="B772" s="22" t="s">
        <v>1332</v>
      </c>
      <c r="C772" s="128">
        <v>8.6</v>
      </c>
      <c r="D772" s="31">
        <v>45544</v>
      </c>
      <c r="E772" s="24" t="s">
        <v>1603</v>
      </c>
      <c r="F772" s="129">
        <v>1.8920999999999999</v>
      </c>
      <c r="G772" s="32">
        <v>19474.46</v>
      </c>
      <c r="H772" s="21" t="s">
        <v>2030</v>
      </c>
      <c r="I772" s="248" t="s">
        <v>2035</v>
      </c>
      <c r="J772" s="194"/>
      <c r="K772" s="195"/>
      <c r="L772" s="196"/>
    </row>
    <row r="773" spans="1:12" ht="12.75" customHeight="1" x14ac:dyDescent="0.2">
      <c r="A773" s="132" t="s">
        <v>1336</v>
      </c>
      <c r="B773" s="22" t="s">
        <v>1337</v>
      </c>
      <c r="C773" s="128">
        <v>2.2199999999999998</v>
      </c>
      <c r="D773" s="31">
        <v>33000</v>
      </c>
      <c r="E773" s="24" t="s">
        <v>1603</v>
      </c>
      <c r="F773" s="129">
        <v>0.35759999999999997</v>
      </c>
      <c r="G773" s="32">
        <v>3680.6</v>
      </c>
      <c r="H773" s="21" t="s">
        <v>2030</v>
      </c>
      <c r="I773" s="248" t="s">
        <v>2035</v>
      </c>
      <c r="J773" s="194"/>
      <c r="K773" s="195"/>
      <c r="L773" s="196"/>
    </row>
    <row r="774" spans="1:12" ht="12.75" customHeight="1" x14ac:dyDescent="0.2">
      <c r="A774" s="132" t="s">
        <v>1338</v>
      </c>
      <c r="B774" s="22" t="s">
        <v>1337</v>
      </c>
      <c r="C774" s="128">
        <v>3.4299999999999997</v>
      </c>
      <c r="D774" s="31">
        <v>33000</v>
      </c>
      <c r="E774" s="24" t="s">
        <v>1603</v>
      </c>
      <c r="F774" s="129">
        <v>0.57520000000000004</v>
      </c>
      <c r="G774" s="32">
        <v>5920.25</v>
      </c>
      <c r="H774" s="21" t="s">
        <v>2030</v>
      </c>
      <c r="I774" s="248" t="s">
        <v>2035</v>
      </c>
      <c r="J774" s="194"/>
      <c r="K774" s="195"/>
      <c r="L774" s="196"/>
    </row>
    <row r="775" spans="1:12" ht="12.75" customHeight="1" x14ac:dyDescent="0.2">
      <c r="A775" s="132" t="s">
        <v>1339</v>
      </c>
      <c r="B775" s="22" t="s">
        <v>1337</v>
      </c>
      <c r="C775" s="128">
        <v>5.34</v>
      </c>
      <c r="D775" s="31">
        <v>33000</v>
      </c>
      <c r="E775" s="24" t="s">
        <v>1603</v>
      </c>
      <c r="F775" s="129">
        <v>0.89729999999999999</v>
      </c>
      <c r="G775" s="32">
        <v>9235.4699999999993</v>
      </c>
      <c r="H775" s="21" t="s">
        <v>2030</v>
      </c>
      <c r="I775" s="248" t="s">
        <v>2035</v>
      </c>
      <c r="J775" s="194"/>
      <c r="K775" s="195"/>
      <c r="L775" s="196"/>
    </row>
    <row r="776" spans="1:12" ht="12.75" customHeight="1" x14ac:dyDescent="0.2">
      <c r="A776" s="132" t="s">
        <v>1340</v>
      </c>
      <c r="B776" s="22" t="s">
        <v>1337</v>
      </c>
      <c r="C776" s="128">
        <v>9.7099999999999991</v>
      </c>
      <c r="D776" s="31">
        <v>48112</v>
      </c>
      <c r="E776" s="24" t="s">
        <v>1603</v>
      </c>
      <c r="F776" s="129">
        <v>1.7498</v>
      </c>
      <c r="G776" s="32">
        <v>18009.830000000002</v>
      </c>
      <c r="H776" s="21" t="s">
        <v>2030</v>
      </c>
      <c r="I776" s="248" t="s">
        <v>2035</v>
      </c>
      <c r="J776" s="194"/>
      <c r="K776" s="195"/>
      <c r="L776" s="196"/>
    </row>
    <row r="777" spans="1:12" ht="12.75" customHeight="1" x14ac:dyDescent="0.2">
      <c r="A777" s="132" t="s">
        <v>1341</v>
      </c>
      <c r="B777" s="22" t="s">
        <v>1342</v>
      </c>
      <c r="C777" s="128">
        <v>2.4699999999999998</v>
      </c>
      <c r="D777" s="31">
        <v>33000</v>
      </c>
      <c r="E777" s="24" t="s">
        <v>1603</v>
      </c>
      <c r="F777" s="129">
        <v>0.41510000000000002</v>
      </c>
      <c r="G777" s="32">
        <v>4272.42</v>
      </c>
      <c r="H777" s="21" t="s">
        <v>2030</v>
      </c>
      <c r="I777" s="248" t="s">
        <v>2035</v>
      </c>
      <c r="J777" s="194"/>
      <c r="K777" s="195"/>
      <c r="L777" s="196"/>
    </row>
    <row r="778" spans="1:12" ht="12.75" customHeight="1" x14ac:dyDescent="0.2">
      <c r="A778" s="132" t="s">
        <v>1343</v>
      </c>
      <c r="B778" s="22" t="s">
        <v>1342</v>
      </c>
      <c r="C778" s="128">
        <v>3.36</v>
      </c>
      <c r="D778" s="31">
        <v>33000</v>
      </c>
      <c r="E778" s="24" t="s">
        <v>1603</v>
      </c>
      <c r="F778" s="129">
        <v>0.59340000000000004</v>
      </c>
      <c r="G778" s="32">
        <v>6107.58</v>
      </c>
      <c r="H778" s="21" t="s">
        <v>2030</v>
      </c>
      <c r="I778" s="248" t="s">
        <v>2035</v>
      </c>
      <c r="J778" s="194"/>
      <c r="K778" s="195"/>
      <c r="L778" s="196"/>
    </row>
    <row r="779" spans="1:12" ht="12.75" customHeight="1" x14ac:dyDescent="0.2">
      <c r="A779" s="132" t="s">
        <v>1344</v>
      </c>
      <c r="B779" s="22" t="s">
        <v>1342</v>
      </c>
      <c r="C779" s="128">
        <v>5.0999999999999996</v>
      </c>
      <c r="D779" s="31">
        <v>33000</v>
      </c>
      <c r="E779" s="24" t="s">
        <v>1603</v>
      </c>
      <c r="F779" s="129">
        <v>0.86970000000000003</v>
      </c>
      <c r="G779" s="32">
        <v>8951.4</v>
      </c>
      <c r="H779" s="21" t="s">
        <v>2030</v>
      </c>
      <c r="I779" s="248" t="s">
        <v>2035</v>
      </c>
      <c r="J779" s="194"/>
      <c r="K779" s="195"/>
      <c r="L779" s="196"/>
    </row>
    <row r="780" spans="1:12" ht="12.75" customHeight="1" x14ac:dyDescent="0.2">
      <c r="A780" s="132" t="s">
        <v>1345</v>
      </c>
      <c r="B780" s="22" t="s">
        <v>1342</v>
      </c>
      <c r="C780" s="128">
        <v>10.57</v>
      </c>
      <c r="D780" s="31">
        <v>38589</v>
      </c>
      <c r="E780" s="24" t="s">
        <v>1603</v>
      </c>
      <c r="F780" s="129">
        <v>1.8660000000000001</v>
      </c>
      <c r="G780" s="32">
        <v>19205.82</v>
      </c>
      <c r="H780" s="21" t="s">
        <v>2030</v>
      </c>
      <c r="I780" s="248" t="s">
        <v>2035</v>
      </c>
      <c r="J780" s="194"/>
      <c r="K780" s="195"/>
      <c r="L780" s="196"/>
    </row>
    <row r="781" spans="1:12" ht="12.75" customHeight="1" x14ac:dyDescent="0.2">
      <c r="A781" s="132" t="s">
        <v>1346</v>
      </c>
      <c r="B781" s="22" t="s">
        <v>1347</v>
      </c>
      <c r="C781" s="128">
        <v>1.8</v>
      </c>
      <c r="D781" s="31">
        <v>33000</v>
      </c>
      <c r="E781" s="24" t="s">
        <v>1603</v>
      </c>
      <c r="F781" s="129">
        <v>1.2119</v>
      </c>
      <c r="G781" s="32">
        <v>12473.49</v>
      </c>
      <c r="H781" s="21" t="s">
        <v>2030</v>
      </c>
      <c r="I781" s="248" t="s">
        <v>2035</v>
      </c>
      <c r="J781" s="194"/>
      <c r="K781" s="195"/>
      <c r="L781" s="196"/>
    </row>
    <row r="782" spans="1:12" ht="12.75" customHeight="1" x14ac:dyDescent="0.2">
      <c r="A782" s="132" t="s">
        <v>1348</v>
      </c>
      <c r="B782" s="22" t="s">
        <v>1347</v>
      </c>
      <c r="C782" s="128">
        <v>2.42</v>
      </c>
      <c r="D782" s="31">
        <v>33000</v>
      </c>
      <c r="E782" s="24" t="s">
        <v>1603</v>
      </c>
      <c r="F782" s="129">
        <v>1.3475999999999999</v>
      </c>
      <c r="G782" s="32">
        <v>13870.19</v>
      </c>
      <c r="H782" s="21" t="s">
        <v>2030</v>
      </c>
      <c r="I782" s="248" t="s">
        <v>2035</v>
      </c>
      <c r="J782" s="194"/>
      <c r="K782" s="195"/>
      <c r="L782" s="196"/>
    </row>
    <row r="783" spans="1:12" ht="12.75" customHeight="1" x14ac:dyDescent="0.2">
      <c r="A783" s="132" t="s">
        <v>1349</v>
      </c>
      <c r="B783" s="22" t="s">
        <v>1347</v>
      </c>
      <c r="C783" s="128">
        <v>6.18</v>
      </c>
      <c r="D783" s="31">
        <v>48495</v>
      </c>
      <c r="E783" s="24" t="s">
        <v>1603</v>
      </c>
      <c r="F783" s="129">
        <v>2.0991</v>
      </c>
      <c r="G783" s="32">
        <v>21605.01</v>
      </c>
      <c r="H783" s="21" t="s">
        <v>2030</v>
      </c>
      <c r="I783" s="248" t="s">
        <v>2035</v>
      </c>
      <c r="J783" s="194"/>
      <c r="K783" s="195"/>
      <c r="L783" s="196"/>
    </row>
    <row r="784" spans="1:12" ht="12.75" customHeight="1" x14ac:dyDescent="0.2">
      <c r="A784" s="132" t="s">
        <v>1350</v>
      </c>
      <c r="B784" s="22" t="s">
        <v>1347</v>
      </c>
      <c r="C784" s="128">
        <v>14.22</v>
      </c>
      <c r="D784" s="31">
        <v>98000</v>
      </c>
      <c r="E784" s="24" t="s">
        <v>1603</v>
      </c>
      <c r="F784" s="129">
        <v>4.5258000000000003</v>
      </c>
      <c r="G784" s="32">
        <v>46581.84</v>
      </c>
      <c r="H784" s="21" t="s">
        <v>2030</v>
      </c>
      <c r="I784" s="248" t="s">
        <v>2035</v>
      </c>
      <c r="J784" s="194"/>
      <c r="K784" s="195"/>
      <c r="L784" s="196"/>
    </row>
    <row r="785" spans="1:12" ht="12.75" customHeight="1" x14ac:dyDescent="0.2">
      <c r="A785" s="132" t="s">
        <v>1351</v>
      </c>
      <c r="B785" s="22" t="s">
        <v>1352</v>
      </c>
      <c r="C785" s="128">
        <v>2.2899999999999996</v>
      </c>
      <c r="D785" s="31">
        <v>33000</v>
      </c>
      <c r="E785" s="24" t="s">
        <v>1603</v>
      </c>
      <c r="F785" s="129">
        <v>0.67930000000000001</v>
      </c>
      <c r="G785" s="32">
        <v>6991.7</v>
      </c>
      <c r="H785" s="21" t="s">
        <v>2030</v>
      </c>
      <c r="I785" s="248" t="s">
        <v>2035</v>
      </c>
      <c r="J785" s="194"/>
      <c r="K785" s="195"/>
      <c r="L785" s="196"/>
    </row>
    <row r="786" spans="1:12" ht="12.75" customHeight="1" x14ac:dyDescent="0.2">
      <c r="A786" s="132" t="s">
        <v>1353</v>
      </c>
      <c r="B786" s="22" t="s">
        <v>1352</v>
      </c>
      <c r="C786" s="128">
        <v>2.6799999999999997</v>
      </c>
      <c r="D786" s="31">
        <v>33000</v>
      </c>
      <c r="E786" s="24" t="s">
        <v>1603</v>
      </c>
      <c r="F786" s="129">
        <v>1.1920999999999999</v>
      </c>
      <c r="G786" s="32">
        <v>12269.7</v>
      </c>
      <c r="H786" s="21" t="s">
        <v>2030</v>
      </c>
      <c r="I786" s="248" t="s">
        <v>2035</v>
      </c>
      <c r="J786" s="194"/>
      <c r="K786" s="195"/>
      <c r="L786" s="196"/>
    </row>
    <row r="787" spans="1:12" ht="12.75" customHeight="1" x14ac:dyDescent="0.2">
      <c r="A787" s="132" t="s">
        <v>1354</v>
      </c>
      <c r="B787" s="22" t="s">
        <v>1352</v>
      </c>
      <c r="C787" s="128">
        <v>8.2999999999999989</v>
      </c>
      <c r="D787" s="31">
        <v>45188</v>
      </c>
      <c r="E787" s="24" t="s">
        <v>1603</v>
      </c>
      <c r="F787" s="129">
        <v>1.7938000000000001</v>
      </c>
      <c r="G787" s="32">
        <v>18462.7</v>
      </c>
      <c r="H787" s="21" t="s">
        <v>2030</v>
      </c>
      <c r="I787" s="248" t="s">
        <v>2035</v>
      </c>
      <c r="J787" s="194"/>
      <c r="K787" s="195"/>
      <c r="L787" s="196"/>
    </row>
    <row r="788" spans="1:12" ht="12.75" customHeight="1" x14ac:dyDescent="0.2">
      <c r="A788" s="132" t="s">
        <v>1355</v>
      </c>
      <c r="B788" s="22" t="s">
        <v>1352</v>
      </c>
      <c r="C788" s="128">
        <v>18.110000000000003</v>
      </c>
      <c r="D788" s="31">
        <v>98000</v>
      </c>
      <c r="E788" s="24" t="s">
        <v>1603</v>
      </c>
      <c r="F788" s="129">
        <v>4.1143000000000001</v>
      </c>
      <c r="G788" s="32">
        <v>42346.47</v>
      </c>
      <c r="H788" s="21" t="s">
        <v>2030</v>
      </c>
      <c r="I788" s="248" t="s">
        <v>2035</v>
      </c>
      <c r="J788" s="194"/>
      <c r="K788" s="195"/>
      <c r="L788" s="196"/>
    </row>
    <row r="789" spans="1:12" ht="12.75" customHeight="1" x14ac:dyDescent="0.2">
      <c r="A789" s="132" t="s">
        <v>1356</v>
      </c>
      <c r="B789" s="22" t="s">
        <v>1357</v>
      </c>
      <c r="C789" s="128">
        <v>1.7</v>
      </c>
      <c r="D789" s="31">
        <v>33000</v>
      </c>
      <c r="E789" s="24" t="s">
        <v>1603</v>
      </c>
      <c r="F789" s="129">
        <v>0.5917</v>
      </c>
      <c r="G789" s="32">
        <v>6090.08</v>
      </c>
      <c r="H789" s="21" t="s">
        <v>2030</v>
      </c>
      <c r="I789" s="248" t="s">
        <v>2035</v>
      </c>
      <c r="J789" s="194"/>
      <c r="K789" s="195"/>
      <c r="L789" s="196"/>
    </row>
    <row r="790" spans="1:12" ht="12.75" customHeight="1" x14ac:dyDescent="0.2">
      <c r="A790" s="132" t="s">
        <v>1358</v>
      </c>
      <c r="B790" s="22" t="s">
        <v>1357</v>
      </c>
      <c r="C790" s="128">
        <v>2.7899999999999996</v>
      </c>
      <c r="D790" s="31">
        <v>33000</v>
      </c>
      <c r="E790" s="24" t="s">
        <v>1603</v>
      </c>
      <c r="F790" s="129">
        <v>0.75549999999999995</v>
      </c>
      <c r="G790" s="32">
        <v>7775.99</v>
      </c>
      <c r="H790" s="21" t="s">
        <v>2030</v>
      </c>
      <c r="I790" s="248" t="s">
        <v>2035</v>
      </c>
      <c r="J790" s="194"/>
      <c r="K790" s="195"/>
      <c r="L790" s="196"/>
    </row>
    <row r="791" spans="1:12" ht="12.75" customHeight="1" x14ac:dyDescent="0.2">
      <c r="A791" s="132" t="s">
        <v>1359</v>
      </c>
      <c r="B791" s="22" t="s">
        <v>1357</v>
      </c>
      <c r="C791" s="128">
        <v>7.16</v>
      </c>
      <c r="D791" s="31">
        <v>35168</v>
      </c>
      <c r="E791" s="24" t="s">
        <v>1603</v>
      </c>
      <c r="F791" s="129">
        <v>1.4661999999999999</v>
      </c>
      <c r="G791" s="32">
        <v>15090.88</v>
      </c>
      <c r="H791" s="21" t="s">
        <v>2030</v>
      </c>
      <c r="I791" s="248" t="s">
        <v>2035</v>
      </c>
      <c r="J791" s="194"/>
      <c r="K791" s="195"/>
      <c r="L791" s="196"/>
    </row>
    <row r="792" spans="1:12" ht="12.75" customHeight="1" x14ac:dyDescent="0.2">
      <c r="A792" s="132" t="s">
        <v>1360</v>
      </c>
      <c r="B792" s="22" t="s">
        <v>1357</v>
      </c>
      <c r="C792" s="128">
        <v>13.42</v>
      </c>
      <c r="D792" s="31">
        <v>72594</v>
      </c>
      <c r="E792" s="24" t="s">
        <v>1603</v>
      </c>
      <c r="F792" s="129">
        <v>3.0716000000000001</v>
      </c>
      <c r="G792" s="32">
        <v>31614.47</v>
      </c>
      <c r="H792" s="21" t="s">
        <v>2030</v>
      </c>
      <c r="I792" s="248" t="s">
        <v>2035</v>
      </c>
      <c r="J792" s="194"/>
      <c r="K792" s="195"/>
      <c r="L792" s="196"/>
    </row>
    <row r="793" spans="1:12" ht="12.75" customHeight="1" x14ac:dyDescent="0.2">
      <c r="A793" s="132" t="s">
        <v>1361</v>
      </c>
      <c r="B793" s="22" t="s">
        <v>1362</v>
      </c>
      <c r="C793" s="128">
        <v>2.0399999999999996</v>
      </c>
      <c r="D793" s="31">
        <v>33000</v>
      </c>
      <c r="E793" s="24" t="s">
        <v>1603</v>
      </c>
      <c r="F793" s="129">
        <v>0.60740000000000005</v>
      </c>
      <c r="G793" s="32">
        <v>6251.67</v>
      </c>
      <c r="H793" s="21" t="s">
        <v>2030</v>
      </c>
      <c r="I793" s="248" t="s">
        <v>2035</v>
      </c>
      <c r="J793" s="194"/>
      <c r="K793" s="195"/>
      <c r="L793" s="196"/>
    </row>
    <row r="794" spans="1:12" ht="12.75" customHeight="1" x14ac:dyDescent="0.2">
      <c r="A794" s="132" t="s">
        <v>1363</v>
      </c>
      <c r="B794" s="22" t="s">
        <v>1362</v>
      </c>
      <c r="C794" s="128">
        <v>5.41</v>
      </c>
      <c r="D794" s="31">
        <v>33000</v>
      </c>
      <c r="E794" s="24" t="s">
        <v>1603</v>
      </c>
      <c r="F794" s="129">
        <v>1.1326000000000001</v>
      </c>
      <c r="G794" s="32">
        <v>11657.3</v>
      </c>
      <c r="H794" s="21" t="s">
        <v>2030</v>
      </c>
      <c r="I794" s="248" t="s">
        <v>2035</v>
      </c>
      <c r="J794" s="194"/>
      <c r="K794" s="195"/>
      <c r="L794" s="196"/>
    </row>
    <row r="795" spans="1:12" ht="12.75" customHeight="1" x14ac:dyDescent="0.2">
      <c r="A795" s="132" t="s">
        <v>1364</v>
      </c>
      <c r="B795" s="22" t="s">
        <v>1362</v>
      </c>
      <c r="C795" s="128">
        <v>11.27</v>
      </c>
      <c r="D795" s="31">
        <v>54662</v>
      </c>
      <c r="E795" s="24" t="s">
        <v>1603</v>
      </c>
      <c r="F795" s="129">
        <v>2.2017000000000002</v>
      </c>
      <c r="G795" s="32">
        <v>22661.02</v>
      </c>
      <c r="H795" s="21" t="s">
        <v>2030</v>
      </c>
      <c r="I795" s="248" t="s">
        <v>2035</v>
      </c>
      <c r="J795" s="194"/>
      <c r="K795" s="195"/>
      <c r="L795" s="196"/>
    </row>
    <row r="796" spans="1:12" ht="12.75" customHeight="1" x14ac:dyDescent="0.2">
      <c r="A796" s="132" t="s">
        <v>1365</v>
      </c>
      <c r="B796" s="22" t="s">
        <v>1362</v>
      </c>
      <c r="C796" s="128">
        <v>19.700000000000003</v>
      </c>
      <c r="D796" s="31">
        <v>98000</v>
      </c>
      <c r="E796" s="24" t="s">
        <v>1603</v>
      </c>
      <c r="F796" s="129">
        <v>4.4242999999999997</v>
      </c>
      <c r="G796" s="32">
        <v>45537.15</v>
      </c>
      <c r="H796" s="21" t="s">
        <v>2030</v>
      </c>
      <c r="I796" s="248" t="s">
        <v>2035</v>
      </c>
      <c r="J796" s="194"/>
      <c r="K796" s="195"/>
      <c r="L796" s="196"/>
    </row>
    <row r="797" spans="1:12" ht="12.75" customHeight="1" x14ac:dyDescent="0.2">
      <c r="A797" s="132" t="s">
        <v>1366</v>
      </c>
      <c r="B797" s="22" t="s">
        <v>1367</v>
      </c>
      <c r="C797" s="128">
        <v>2.5</v>
      </c>
      <c r="D797" s="31">
        <v>33000</v>
      </c>
      <c r="E797" s="24" t="s">
        <v>1603</v>
      </c>
      <c r="F797" s="129">
        <v>0.77039999999999997</v>
      </c>
      <c r="G797" s="32">
        <v>7929.35</v>
      </c>
      <c r="H797" s="21" t="s">
        <v>2030</v>
      </c>
      <c r="I797" s="248" t="s">
        <v>2035</v>
      </c>
      <c r="J797" s="194"/>
      <c r="K797" s="195"/>
      <c r="L797" s="196"/>
    </row>
    <row r="798" spans="1:12" ht="12.75" customHeight="1" x14ac:dyDescent="0.2">
      <c r="A798" s="132" t="s">
        <v>1368</v>
      </c>
      <c r="B798" s="22" t="s">
        <v>1367</v>
      </c>
      <c r="C798" s="128">
        <v>1.91</v>
      </c>
      <c r="D798" s="31">
        <v>33000</v>
      </c>
      <c r="E798" s="24" t="s">
        <v>1603</v>
      </c>
      <c r="F798" s="129">
        <v>1.1761999999999999</v>
      </c>
      <c r="G798" s="32">
        <v>12106.05</v>
      </c>
      <c r="H798" s="21" t="s">
        <v>2030</v>
      </c>
      <c r="I798" s="248" t="s">
        <v>2035</v>
      </c>
      <c r="J798" s="194"/>
      <c r="K798" s="195"/>
      <c r="L798" s="196"/>
    </row>
    <row r="799" spans="1:12" ht="12.75" customHeight="1" x14ac:dyDescent="0.2">
      <c r="A799" s="132" t="s">
        <v>1369</v>
      </c>
      <c r="B799" s="22" t="s">
        <v>1367</v>
      </c>
      <c r="C799" s="128">
        <v>5.0299999999999994</v>
      </c>
      <c r="D799" s="31">
        <v>35917</v>
      </c>
      <c r="E799" s="24" t="s">
        <v>1603</v>
      </c>
      <c r="F799" s="129">
        <v>1.5177</v>
      </c>
      <c r="G799" s="32">
        <v>15620.94</v>
      </c>
      <c r="H799" s="21" t="s">
        <v>2030</v>
      </c>
      <c r="I799" s="248" t="s">
        <v>2035</v>
      </c>
      <c r="J799" s="194"/>
      <c r="K799" s="195"/>
      <c r="L799" s="196"/>
    </row>
    <row r="800" spans="1:12" ht="12.75" customHeight="1" x14ac:dyDescent="0.2">
      <c r="A800" s="132" t="s">
        <v>1370</v>
      </c>
      <c r="B800" s="22" t="s">
        <v>1367</v>
      </c>
      <c r="C800" s="128">
        <v>15.79</v>
      </c>
      <c r="D800" s="31">
        <v>81598</v>
      </c>
      <c r="E800" s="24" t="s">
        <v>1603</v>
      </c>
      <c r="F800" s="129">
        <v>3.6554000000000002</v>
      </c>
      <c r="G800" s="32">
        <v>37623.24</v>
      </c>
      <c r="H800" s="21" t="s">
        <v>2030</v>
      </c>
      <c r="I800" s="248" t="s">
        <v>2035</v>
      </c>
      <c r="J800" s="194"/>
      <c r="K800" s="195"/>
      <c r="L800" s="196"/>
    </row>
    <row r="801" spans="1:12" ht="12.75" customHeight="1" x14ac:dyDescent="0.2">
      <c r="A801" s="132" t="s">
        <v>1371</v>
      </c>
      <c r="B801" s="22" t="s">
        <v>1372</v>
      </c>
      <c r="C801" s="128">
        <v>2.6599999999999997</v>
      </c>
      <c r="D801" s="31">
        <v>33000</v>
      </c>
      <c r="E801" s="24" t="s">
        <v>1603</v>
      </c>
      <c r="F801" s="129">
        <v>0.37890000000000001</v>
      </c>
      <c r="G801" s="32">
        <v>3899.83</v>
      </c>
      <c r="H801" s="21" t="s">
        <v>2030</v>
      </c>
      <c r="I801" s="248" t="s">
        <v>2035</v>
      </c>
      <c r="J801" s="194"/>
      <c r="K801" s="195"/>
      <c r="L801" s="196"/>
    </row>
    <row r="802" spans="1:12" ht="12.75" customHeight="1" x14ac:dyDescent="0.2">
      <c r="A802" s="132" t="s">
        <v>1373</v>
      </c>
      <c r="B802" s="22" t="s">
        <v>1372</v>
      </c>
      <c r="C802" s="128">
        <v>4.3199999999999994</v>
      </c>
      <c r="D802" s="31">
        <v>33000</v>
      </c>
      <c r="E802" s="24" t="s">
        <v>1603</v>
      </c>
      <c r="F802" s="129">
        <v>0.59030000000000005</v>
      </c>
      <c r="G802" s="32">
        <v>6075.67</v>
      </c>
      <c r="H802" s="21" t="s">
        <v>2030</v>
      </c>
      <c r="I802" s="248" t="s">
        <v>2035</v>
      </c>
      <c r="J802" s="194"/>
      <c r="K802" s="195"/>
      <c r="L802" s="196"/>
    </row>
    <row r="803" spans="1:12" ht="12.75" customHeight="1" x14ac:dyDescent="0.2">
      <c r="A803" s="132" t="s">
        <v>1374</v>
      </c>
      <c r="B803" s="22" t="s">
        <v>1372</v>
      </c>
      <c r="C803" s="128">
        <v>6.02</v>
      </c>
      <c r="D803" s="31">
        <v>33000</v>
      </c>
      <c r="E803" s="24" t="s">
        <v>1603</v>
      </c>
      <c r="F803" s="129">
        <v>0.91710000000000003</v>
      </c>
      <c r="G803" s="32">
        <v>9439.26</v>
      </c>
      <c r="H803" s="21" t="s">
        <v>2030</v>
      </c>
      <c r="I803" s="248" t="s">
        <v>2035</v>
      </c>
      <c r="J803" s="194"/>
      <c r="K803" s="195"/>
      <c r="L803" s="196"/>
    </row>
    <row r="804" spans="1:12" ht="12.75" customHeight="1" x14ac:dyDescent="0.2">
      <c r="A804" s="132" t="s">
        <v>1375</v>
      </c>
      <c r="B804" s="22" t="s">
        <v>1372</v>
      </c>
      <c r="C804" s="128">
        <v>11.09</v>
      </c>
      <c r="D804" s="31">
        <v>48987</v>
      </c>
      <c r="E804" s="24" t="s">
        <v>1603</v>
      </c>
      <c r="F804" s="129">
        <v>1.7461</v>
      </c>
      <c r="G804" s="32">
        <v>17971.75</v>
      </c>
      <c r="H804" s="21" t="s">
        <v>2030</v>
      </c>
      <c r="I804" s="248" t="s">
        <v>2035</v>
      </c>
      <c r="J804" s="194"/>
      <c r="K804" s="195"/>
      <c r="L804" s="196"/>
    </row>
    <row r="805" spans="1:12" ht="12.75" customHeight="1" x14ac:dyDescent="0.2">
      <c r="A805" s="132" t="s">
        <v>1376</v>
      </c>
      <c r="B805" s="22" t="s">
        <v>1377</v>
      </c>
      <c r="C805" s="128">
        <v>2.59</v>
      </c>
      <c r="D805" s="31">
        <v>33000</v>
      </c>
      <c r="E805" s="24" t="s">
        <v>1603</v>
      </c>
      <c r="F805" s="129">
        <v>0.40439999999999998</v>
      </c>
      <c r="G805" s="32">
        <v>4162.29</v>
      </c>
      <c r="H805" s="21" t="s">
        <v>2030</v>
      </c>
      <c r="I805" s="248" t="s">
        <v>2035</v>
      </c>
      <c r="J805" s="194"/>
      <c r="K805" s="195"/>
      <c r="L805" s="196"/>
    </row>
    <row r="806" spans="1:12" ht="12.75" customHeight="1" x14ac:dyDescent="0.2">
      <c r="A806" s="132" t="s">
        <v>1378</v>
      </c>
      <c r="B806" s="22" t="s">
        <v>1377</v>
      </c>
      <c r="C806" s="128">
        <v>3.5199999999999996</v>
      </c>
      <c r="D806" s="31">
        <v>33000</v>
      </c>
      <c r="E806" s="24" t="s">
        <v>1603</v>
      </c>
      <c r="F806" s="129">
        <v>0.55410000000000004</v>
      </c>
      <c r="G806" s="32">
        <v>5703.08</v>
      </c>
      <c r="H806" s="21" t="s">
        <v>2030</v>
      </c>
      <c r="I806" s="248" t="s">
        <v>2035</v>
      </c>
      <c r="J806" s="194"/>
      <c r="K806" s="195"/>
      <c r="L806" s="196"/>
    </row>
    <row r="807" spans="1:12" ht="12.75" customHeight="1" x14ac:dyDescent="0.2">
      <c r="A807" s="132" t="s">
        <v>1379</v>
      </c>
      <c r="B807" s="22" t="s">
        <v>1377</v>
      </c>
      <c r="C807" s="128">
        <v>5.4799999999999995</v>
      </c>
      <c r="D807" s="31">
        <v>33000</v>
      </c>
      <c r="E807" s="24" t="s">
        <v>1603</v>
      </c>
      <c r="F807" s="129">
        <v>0.83209999999999995</v>
      </c>
      <c r="G807" s="32">
        <v>8564.4</v>
      </c>
      <c r="H807" s="21" t="s">
        <v>2030</v>
      </c>
      <c r="I807" s="248" t="s">
        <v>2035</v>
      </c>
      <c r="J807" s="194"/>
      <c r="K807" s="195"/>
      <c r="L807" s="196"/>
    </row>
    <row r="808" spans="1:12" ht="12.75" customHeight="1" x14ac:dyDescent="0.2">
      <c r="A808" s="132" t="s">
        <v>1380</v>
      </c>
      <c r="B808" s="22" t="s">
        <v>1377</v>
      </c>
      <c r="C808" s="128">
        <v>10.75</v>
      </c>
      <c r="D808" s="31">
        <v>45981</v>
      </c>
      <c r="E808" s="24" t="s">
        <v>1603</v>
      </c>
      <c r="F808" s="129">
        <v>1.6765000000000001</v>
      </c>
      <c r="G808" s="32">
        <v>17255.39</v>
      </c>
      <c r="H808" s="21" t="s">
        <v>2030</v>
      </c>
      <c r="I808" s="248" t="s">
        <v>2035</v>
      </c>
      <c r="J808" s="194"/>
      <c r="K808" s="195"/>
      <c r="L808" s="196"/>
    </row>
    <row r="809" spans="1:12" ht="12.75" customHeight="1" x14ac:dyDescent="0.2">
      <c r="A809" s="132" t="s">
        <v>1381</v>
      </c>
      <c r="B809" s="22" t="s">
        <v>1382</v>
      </c>
      <c r="C809" s="128">
        <v>2.4499999999999997</v>
      </c>
      <c r="D809" s="31">
        <v>53220</v>
      </c>
      <c r="E809" s="24" t="s">
        <v>1603</v>
      </c>
      <c r="F809" s="129">
        <v>1.1433</v>
      </c>
      <c r="G809" s="32">
        <v>11767.43</v>
      </c>
      <c r="H809" s="21" t="s">
        <v>2030</v>
      </c>
      <c r="I809" s="248" t="s">
        <v>2035</v>
      </c>
      <c r="J809" s="194"/>
      <c r="K809" s="195"/>
      <c r="L809" s="196"/>
    </row>
    <row r="810" spans="1:12" ht="12.75" customHeight="1" x14ac:dyDescent="0.2">
      <c r="A810" s="132" t="s">
        <v>1383</v>
      </c>
      <c r="B810" s="22" t="s">
        <v>1382</v>
      </c>
      <c r="C810" s="128">
        <v>3.8699999999999997</v>
      </c>
      <c r="D810" s="31">
        <v>58399</v>
      </c>
      <c r="E810" s="24" t="s">
        <v>1603</v>
      </c>
      <c r="F810" s="129">
        <v>1.4139999999999999</v>
      </c>
      <c r="G810" s="32">
        <v>14553.61</v>
      </c>
      <c r="H810" s="21" t="s">
        <v>2030</v>
      </c>
      <c r="I810" s="248" t="s">
        <v>2035</v>
      </c>
      <c r="J810" s="194"/>
      <c r="K810" s="195"/>
      <c r="L810" s="196"/>
    </row>
    <row r="811" spans="1:12" ht="12.75" customHeight="1" x14ac:dyDescent="0.2">
      <c r="A811" s="132" t="s">
        <v>1384</v>
      </c>
      <c r="B811" s="22" t="s">
        <v>1382</v>
      </c>
      <c r="C811" s="128">
        <v>8.93</v>
      </c>
      <c r="D811" s="31">
        <v>65673</v>
      </c>
      <c r="E811" s="24" t="s">
        <v>1603</v>
      </c>
      <c r="F811" s="129">
        <v>2.5806</v>
      </c>
      <c r="G811" s="32">
        <v>26560.85</v>
      </c>
      <c r="H811" s="21" t="s">
        <v>2030</v>
      </c>
      <c r="I811" s="248" t="s">
        <v>2035</v>
      </c>
      <c r="J811" s="194"/>
      <c r="K811" s="195"/>
      <c r="L811" s="196"/>
    </row>
    <row r="812" spans="1:12" ht="12.75" customHeight="1" x14ac:dyDescent="0.2">
      <c r="A812" s="132" t="s">
        <v>1385</v>
      </c>
      <c r="B812" s="22" t="s">
        <v>1382</v>
      </c>
      <c r="C812" s="128">
        <v>17.87</v>
      </c>
      <c r="D812" s="31">
        <v>98000</v>
      </c>
      <c r="E812" s="24" t="s">
        <v>1603</v>
      </c>
      <c r="F812" s="129">
        <v>5.2317</v>
      </c>
      <c r="G812" s="32">
        <v>53847.32</v>
      </c>
      <c r="H812" s="21" t="s">
        <v>2030</v>
      </c>
      <c r="I812" s="248" t="s">
        <v>2035</v>
      </c>
      <c r="J812" s="194"/>
      <c r="K812" s="195"/>
      <c r="L812" s="196"/>
    </row>
    <row r="813" spans="1:12" ht="12.75" customHeight="1" x14ac:dyDescent="0.2">
      <c r="A813" s="132" t="s">
        <v>1386</v>
      </c>
      <c r="B813" s="22" t="s">
        <v>1387</v>
      </c>
      <c r="C813" s="128">
        <v>3.3</v>
      </c>
      <c r="D813" s="31">
        <v>33000</v>
      </c>
      <c r="E813" s="24" t="s">
        <v>1603</v>
      </c>
      <c r="F813" s="129">
        <v>1.1911</v>
      </c>
      <c r="G813" s="32">
        <v>12259.41</v>
      </c>
      <c r="H813" s="21" t="s">
        <v>2030</v>
      </c>
      <c r="I813" s="248" t="s">
        <v>2035</v>
      </c>
      <c r="J813" s="194"/>
      <c r="K813" s="195"/>
      <c r="L813" s="196"/>
    </row>
    <row r="814" spans="1:12" ht="12.75" customHeight="1" x14ac:dyDescent="0.2">
      <c r="A814" s="132" t="s">
        <v>1388</v>
      </c>
      <c r="B814" s="22" t="s">
        <v>1387</v>
      </c>
      <c r="C814" s="128">
        <v>4.8899999999999997</v>
      </c>
      <c r="D814" s="31">
        <v>34289</v>
      </c>
      <c r="E814" s="24" t="s">
        <v>1603</v>
      </c>
      <c r="F814" s="129">
        <v>1.4922</v>
      </c>
      <c r="G814" s="32">
        <v>15358.48</v>
      </c>
      <c r="H814" s="21" t="s">
        <v>2030</v>
      </c>
      <c r="I814" s="248" t="s">
        <v>2035</v>
      </c>
      <c r="J814" s="194"/>
      <c r="K814" s="195"/>
      <c r="L814" s="196"/>
    </row>
    <row r="815" spans="1:12" ht="12.75" customHeight="1" x14ac:dyDescent="0.2">
      <c r="A815" s="132" t="s">
        <v>1389</v>
      </c>
      <c r="B815" s="22" t="s">
        <v>1387</v>
      </c>
      <c r="C815" s="128">
        <v>8.6199999999999992</v>
      </c>
      <c r="D815" s="31">
        <v>53324</v>
      </c>
      <c r="E815" s="24" t="s">
        <v>1603</v>
      </c>
      <c r="F815" s="129">
        <v>2.2749999999999999</v>
      </c>
      <c r="G815" s="32">
        <v>23415.46</v>
      </c>
      <c r="H815" s="21" t="s">
        <v>2030</v>
      </c>
      <c r="I815" s="248" t="s">
        <v>2035</v>
      </c>
      <c r="J815" s="194"/>
      <c r="K815" s="195"/>
      <c r="L815" s="196"/>
    </row>
    <row r="816" spans="1:12" ht="12.75" customHeight="1" x14ac:dyDescent="0.2">
      <c r="A816" s="132" t="s">
        <v>1390</v>
      </c>
      <c r="B816" s="22" t="s">
        <v>1387</v>
      </c>
      <c r="C816" s="128">
        <v>17.78</v>
      </c>
      <c r="D816" s="31">
        <v>98000</v>
      </c>
      <c r="E816" s="24" t="s">
        <v>1603</v>
      </c>
      <c r="F816" s="129">
        <v>4.9886999999999997</v>
      </c>
      <c r="G816" s="32">
        <v>51346.239999999998</v>
      </c>
      <c r="H816" s="21" t="s">
        <v>2030</v>
      </c>
      <c r="I816" s="248" t="s">
        <v>2035</v>
      </c>
      <c r="J816" s="194"/>
      <c r="K816" s="195"/>
      <c r="L816" s="196"/>
    </row>
    <row r="817" spans="1:12" ht="12.75" customHeight="1" x14ac:dyDescent="0.2">
      <c r="A817" s="132" t="s">
        <v>1391</v>
      </c>
      <c r="B817" s="22" t="s">
        <v>1392</v>
      </c>
      <c r="C817" s="128">
        <v>2.1799999999999997</v>
      </c>
      <c r="D817" s="31">
        <v>33000</v>
      </c>
      <c r="E817" s="24" t="s">
        <v>1603</v>
      </c>
      <c r="F817" s="129">
        <v>1.0602</v>
      </c>
      <c r="G817" s="32">
        <v>10912.12</v>
      </c>
      <c r="H817" s="21" t="s">
        <v>2030</v>
      </c>
      <c r="I817" s="248" t="s">
        <v>2035</v>
      </c>
      <c r="J817" s="194"/>
      <c r="K817" s="195"/>
      <c r="L817" s="196"/>
    </row>
    <row r="818" spans="1:12" ht="12.75" customHeight="1" x14ac:dyDescent="0.2">
      <c r="A818" s="132" t="s">
        <v>1393</v>
      </c>
      <c r="B818" s="22" t="s">
        <v>1392</v>
      </c>
      <c r="C818" s="128">
        <v>3.0799999999999996</v>
      </c>
      <c r="D818" s="31">
        <v>33000</v>
      </c>
      <c r="E818" s="24" t="s">
        <v>1603</v>
      </c>
      <c r="F818" s="129">
        <v>1.2408999999999999</v>
      </c>
      <c r="G818" s="32">
        <v>12771.98</v>
      </c>
      <c r="H818" s="21" t="s">
        <v>2030</v>
      </c>
      <c r="I818" s="248" t="s">
        <v>2035</v>
      </c>
      <c r="J818" s="194"/>
      <c r="K818" s="195"/>
      <c r="L818" s="196"/>
    </row>
    <row r="819" spans="1:12" ht="12.75" customHeight="1" x14ac:dyDescent="0.2">
      <c r="A819" s="132" t="s">
        <v>1394</v>
      </c>
      <c r="B819" s="22" t="s">
        <v>1392</v>
      </c>
      <c r="C819" s="128">
        <v>6.83</v>
      </c>
      <c r="D819" s="31">
        <v>46662</v>
      </c>
      <c r="E819" s="24" t="s">
        <v>1603</v>
      </c>
      <c r="F819" s="129">
        <v>1.9879</v>
      </c>
      <c r="G819" s="32">
        <v>20460.48</v>
      </c>
      <c r="H819" s="21" t="s">
        <v>2030</v>
      </c>
      <c r="I819" s="248" t="s">
        <v>2035</v>
      </c>
      <c r="J819" s="194"/>
      <c r="K819" s="195"/>
      <c r="L819" s="196"/>
    </row>
    <row r="820" spans="1:12" ht="12.75" customHeight="1" x14ac:dyDescent="0.2">
      <c r="A820" s="132" t="s">
        <v>1395</v>
      </c>
      <c r="B820" s="22" t="s">
        <v>1392</v>
      </c>
      <c r="C820" s="128">
        <v>16.3</v>
      </c>
      <c r="D820" s="31">
        <v>98000</v>
      </c>
      <c r="E820" s="24" t="s">
        <v>1603</v>
      </c>
      <c r="F820" s="129">
        <v>4.5701999999999998</v>
      </c>
      <c r="G820" s="32">
        <v>47038.83</v>
      </c>
      <c r="H820" s="21" t="s">
        <v>2030</v>
      </c>
      <c r="I820" s="248" t="s">
        <v>2035</v>
      </c>
      <c r="J820" s="194"/>
      <c r="K820" s="195"/>
      <c r="L820" s="196"/>
    </row>
    <row r="821" spans="1:12" ht="12.75" customHeight="1" x14ac:dyDescent="0.2">
      <c r="A821" s="132" t="s">
        <v>1396</v>
      </c>
      <c r="B821" s="22" t="s">
        <v>1397</v>
      </c>
      <c r="C821" s="128">
        <v>1.87</v>
      </c>
      <c r="D821" s="31">
        <v>33000</v>
      </c>
      <c r="E821" s="24" t="s">
        <v>1603</v>
      </c>
      <c r="F821" s="129">
        <v>0.85140000000000005</v>
      </c>
      <c r="G821" s="32">
        <v>8763.0400000000009</v>
      </c>
      <c r="H821" s="21" t="s">
        <v>2030</v>
      </c>
      <c r="I821" s="248" t="s">
        <v>2035</v>
      </c>
      <c r="J821" s="194"/>
      <c r="K821" s="195"/>
      <c r="L821" s="196"/>
    </row>
    <row r="822" spans="1:12" ht="12.75" customHeight="1" x14ac:dyDescent="0.2">
      <c r="A822" s="132" t="s">
        <v>1398</v>
      </c>
      <c r="B822" s="22" t="s">
        <v>1397</v>
      </c>
      <c r="C822" s="128">
        <v>2.5199999999999996</v>
      </c>
      <c r="D822" s="31">
        <v>33000</v>
      </c>
      <c r="E822" s="24" t="s">
        <v>1603</v>
      </c>
      <c r="F822" s="129">
        <v>1.0024999999999999</v>
      </c>
      <c r="G822" s="32">
        <v>10318.24</v>
      </c>
      <c r="H822" s="21" t="s">
        <v>2030</v>
      </c>
      <c r="I822" s="248" t="s">
        <v>2035</v>
      </c>
      <c r="J822" s="194"/>
      <c r="K822" s="195"/>
      <c r="L822" s="196"/>
    </row>
    <row r="823" spans="1:12" ht="12.75" customHeight="1" x14ac:dyDescent="0.2">
      <c r="A823" s="132" t="s">
        <v>1399</v>
      </c>
      <c r="B823" s="22" t="s">
        <v>1397</v>
      </c>
      <c r="C823" s="128">
        <v>5.6499999999999995</v>
      </c>
      <c r="D823" s="31">
        <v>47899</v>
      </c>
      <c r="E823" s="24" t="s">
        <v>1603</v>
      </c>
      <c r="F823" s="129">
        <v>1.6282000000000001</v>
      </c>
      <c r="G823" s="32">
        <v>16758.259999999998</v>
      </c>
      <c r="H823" s="21" t="s">
        <v>2030</v>
      </c>
      <c r="I823" s="248" t="s">
        <v>2035</v>
      </c>
      <c r="J823" s="194"/>
      <c r="K823" s="195"/>
      <c r="L823" s="196"/>
    </row>
    <row r="824" spans="1:12" ht="12.75" customHeight="1" x14ac:dyDescent="0.2">
      <c r="A824" s="132" t="s">
        <v>1400</v>
      </c>
      <c r="B824" s="22" t="s">
        <v>1397</v>
      </c>
      <c r="C824" s="128">
        <v>15.08</v>
      </c>
      <c r="D824" s="31">
        <v>98000</v>
      </c>
      <c r="E824" s="24" t="s">
        <v>1603</v>
      </c>
      <c r="F824" s="129">
        <v>4.0387000000000004</v>
      </c>
      <c r="G824" s="32">
        <v>41568.36</v>
      </c>
      <c r="H824" s="21" t="s">
        <v>2030</v>
      </c>
      <c r="I824" s="248" t="s">
        <v>2035</v>
      </c>
      <c r="J824" s="194"/>
      <c r="K824" s="195"/>
      <c r="L824" s="196"/>
    </row>
    <row r="825" spans="1:12" ht="12.75" customHeight="1" x14ac:dyDescent="0.2">
      <c r="A825" s="132" t="s">
        <v>1401</v>
      </c>
      <c r="B825" s="22" t="s">
        <v>1402</v>
      </c>
      <c r="C825" s="128">
        <v>1.4</v>
      </c>
      <c r="D825" s="31">
        <v>33000</v>
      </c>
      <c r="E825" s="24" t="s">
        <v>1603</v>
      </c>
      <c r="F825" s="129">
        <v>0.72970000000000002</v>
      </c>
      <c r="G825" s="32">
        <v>7510.44</v>
      </c>
      <c r="H825" s="21" t="s">
        <v>2030</v>
      </c>
      <c r="I825" s="248" t="s">
        <v>2035</v>
      </c>
      <c r="J825" s="194"/>
      <c r="K825" s="195"/>
      <c r="L825" s="196"/>
    </row>
    <row r="826" spans="1:12" ht="12.75" customHeight="1" x14ac:dyDescent="0.2">
      <c r="A826" s="132" t="s">
        <v>1403</v>
      </c>
      <c r="B826" s="22" t="s">
        <v>1402</v>
      </c>
      <c r="C826" s="128">
        <v>1.72</v>
      </c>
      <c r="D826" s="31">
        <v>33000</v>
      </c>
      <c r="E826" s="24" t="s">
        <v>1603</v>
      </c>
      <c r="F826" s="129">
        <v>0.9617</v>
      </c>
      <c r="G826" s="32">
        <v>9898.31</v>
      </c>
      <c r="H826" s="21" t="s">
        <v>2030</v>
      </c>
      <c r="I826" s="248" t="s">
        <v>2035</v>
      </c>
      <c r="J826" s="194"/>
      <c r="K826" s="195"/>
      <c r="L826" s="196"/>
    </row>
    <row r="827" spans="1:12" ht="12.75" customHeight="1" x14ac:dyDescent="0.2">
      <c r="A827" s="132" t="s">
        <v>1404</v>
      </c>
      <c r="B827" s="22" t="s">
        <v>1402</v>
      </c>
      <c r="C827" s="128">
        <v>5.29</v>
      </c>
      <c r="D827" s="31">
        <v>38282</v>
      </c>
      <c r="E827" s="24" t="s">
        <v>1603</v>
      </c>
      <c r="F827" s="129">
        <v>1.5881000000000001</v>
      </c>
      <c r="G827" s="32">
        <v>16345.54</v>
      </c>
      <c r="H827" s="21" t="s">
        <v>2030</v>
      </c>
      <c r="I827" s="248" t="s">
        <v>2035</v>
      </c>
      <c r="J827" s="194"/>
      <c r="K827" s="195"/>
      <c r="L827" s="196"/>
    </row>
    <row r="828" spans="1:12" ht="12.75" customHeight="1" x14ac:dyDescent="0.2">
      <c r="A828" s="132" t="s">
        <v>1405</v>
      </c>
      <c r="B828" s="22" t="s">
        <v>1402</v>
      </c>
      <c r="C828" s="128">
        <v>15.58</v>
      </c>
      <c r="D828" s="31">
        <v>98000</v>
      </c>
      <c r="E828" s="24" t="s">
        <v>1603</v>
      </c>
      <c r="F828" s="129">
        <v>4.069</v>
      </c>
      <c r="G828" s="32">
        <v>41880.22</v>
      </c>
      <c r="H828" s="21" t="s">
        <v>2030</v>
      </c>
      <c r="I828" s="248" t="s">
        <v>2035</v>
      </c>
      <c r="J828" s="194"/>
      <c r="K828" s="195"/>
      <c r="L828" s="196"/>
    </row>
    <row r="829" spans="1:12" ht="12.75" customHeight="1" x14ac:dyDescent="0.2">
      <c r="A829" s="132" t="s">
        <v>1406</v>
      </c>
      <c r="B829" s="22" t="s">
        <v>1407</v>
      </c>
      <c r="C829" s="128">
        <v>1.93</v>
      </c>
      <c r="D829" s="31">
        <v>33000</v>
      </c>
      <c r="E829" s="24" t="s">
        <v>1603</v>
      </c>
      <c r="F829" s="129">
        <v>0.60299999999999998</v>
      </c>
      <c r="G829" s="32">
        <v>6206.38</v>
      </c>
      <c r="H829" s="21" t="s">
        <v>2030</v>
      </c>
      <c r="I829" s="248" t="s">
        <v>2035</v>
      </c>
      <c r="J829" s="194"/>
      <c r="K829" s="195"/>
      <c r="L829" s="196"/>
    </row>
    <row r="830" spans="1:12" ht="12.75" customHeight="1" x14ac:dyDescent="0.2">
      <c r="A830" s="132" t="s">
        <v>1408</v>
      </c>
      <c r="B830" s="22" t="s">
        <v>1407</v>
      </c>
      <c r="C830" s="128">
        <v>2.8899999999999997</v>
      </c>
      <c r="D830" s="31">
        <v>33000</v>
      </c>
      <c r="E830" s="24" t="s">
        <v>1603</v>
      </c>
      <c r="F830" s="129">
        <v>0.80349999999999999</v>
      </c>
      <c r="G830" s="32">
        <v>8270.0300000000007</v>
      </c>
      <c r="H830" s="21" t="s">
        <v>2030</v>
      </c>
      <c r="I830" s="248" t="s">
        <v>2035</v>
      </c>
      <c r="J830" s="194"/>
      <c r="K830" s="195"/>
      <c r="L830" s="196"/>
    </row>
    <row r="831" spans="1:12" ht="12.75" customHeight="1" x14ac:dyDescent="0.2">
      <c r="A831" s="132" t="s">
        <v>1409</v>
      </c>
      <c r="B831" s="22" t="s">
        <v>1407</v>
      </c>
      <c r="C831" s="128">
        <v>6.64</v>
      </c>
      <c r="D831" s="31">
        <v>35468</v>
      </c>
      <c r="E831" s="24" t="s">
        <v>1603</v>
      </c>
      <c r="F831" s="129">
        <v>1.3632</v>
      </c>
      <c r="G831" s="32">
        <v>14030.75</v>
      </c>
      <c r="H831" s="21" t="s">
        <v>2030</v>
      </c>
      <c r="I831" s="248" t="s">
        <v>2035</v>
      </c>
      <c r="J831" s="194"/>
      <c r="K831" s="195"/>
      <c r="L831" s="196"/>
    </row>
    <row r="832" spans="1:12" ht="12.75" customHeight="1" x14ac:dyDescent="0.2">
      <c r="A832" s="132" t="s">
        <v>1410</v>
      </c>
      <c r="B832" s="22" t="s">
        <v>1407</v>
      </c>
      <c r="C832" s="128">
        <v>13.64</v>
      </c>
      <c r="D832" s="31">
        <v>70788</v>
      </c>
      <c r="E832" s="24" t="s">
        <v>1603</v>
      </c>
      <c r="F832" s="129">
        <v>2.9708999999999999</v>
      </c>
      <c r="G832" s="32">
        <v>30578.02</v>
      </c>
      <c r="H832" s="21" t="s">
        <v>2030</v>
      </c>
      <c r="I832" s="248" t="s">
        <v>2035</v>
      </c>
      <c r="J832" s="194"/>
      <c r="K832" s="195"/>
      <c r="L832" s="196"/>
    </row>
    <row r="833" spans="1:12" ht="12.75" customHeight="1" x14ac:dyDescent="0.2">
      <c r="A833" s="132" t="s">
        <v>1411</v>
      </c>
      <c r="B833" s="22" t="s">
        <v>1412</v>
      </c>
      <c r="C833" s="128">
        <v>2.23</v>
      </c>
      <c r="D833" s="31">
        <v>33000</v>
      </c>
      <c r="E833" s="24" t="s">
        <v>1603</v>
      </c>
      <c r="F833" s="129">
        <v>0.69240000000000002</v>
      </c>
      <c r="G833" s="32">
        <v>7126.53</v>
      </c>
      <c r="H833" s="21" t="s">
        <v>2030</v>
      </c>
      <c r="I833" s="248" t="s">
        <v>2035</v>
      </c>
      <c r="J833" s="194"/>
      <c r="K833" s="195"/>
      <c r="L833" s="196"/>
    </row>
    <row r="834" spans="1:12" ht="12.75" customHeight="1" x14ac:dyDescent="0.2">
      <c r="A834" s="132" t="s">
        <v>1413</v>
      </c>
      <c r="B834" s="22" t="s">
        <v>1412</v>
      </c>
      <c r="C834" s="128">
        <v>3.82</v>
      </c>
      <c r="D834" s="31">
        <v>33591</v>
      </c>
      <c r="E834" s="24" t="s">
        <v>1603</v>
      </c>
      <c r="F834" s="129">
        <v>1.0039</v>
      </c>
      <c r="G834" s="32">
        <v>10332.65</v>
      </c>
      <c r="H834" s="21" t="s">
        <v>2030</v>
      </c>
      <c r="I834" s="248" t="s">
        <v>2035</v>
      </c>
      <c r="J834" s="194"/>
      <c r="K834" s="195"/>
      <c r="L834" s="196"/>
    </row>
    <row r="835" spans="1:12" ht="12.75" customHeight="1" x14ac:dyDescent="0.2">
      <c r="A835" s="132" t="s">
        <v>1414</v>
      </c>
      <c r="B835" s="22" t="s">
        <v>1412</v>
      </c>
      <c r="C835" s="128">
        <v>8.3699999999999992</v>
      </c>
      <c r="D835" s="31">
        <v>47076</v>
      </c>
      <c r="E835" s="24" t="s">
        <v>1603</v>
      </c>
      <c r="F835" s="129">
        <v>1.8031999999999999</v>
      </c>
      <c r="G835" s="32">
        <v>18559.45</v>
      </c>
      <c r="H835" s="21" t="s">
        <v>2030</v>
      </c>
      <c r="I835" s="248" t="s">
        <v>2035</v>
      </c>
      <c r="J835" s="194"/>
      <c r="K835" s="195"/>
      <c r="L835" s="196"/>
    </row>
    <row r="836" spans="1:12" ht="12.75" customHeight="1" x14ac:dyDescent="0.2">
      <c r="A836" s="132" t="s">
        <v>1415</v>
      </c>
      <c r="B836" s="22" t="s">
        <v>1412</v>
      </c>
      <c r="C836" s="128">
        <v>18.28</v>
      </c>
      <c r="D836" s="31">
        <v>98000</v>
      </c>
      <c r="E836" s="24" t="s">
        <v>1603</v>
      </c>
      <c r="F836" s="129">
        <v>4.4554999999999998</v>
      </c>
      <c r="G836" s="32">
        <v>45858.28</v>
      </c>
      <c r="H836" s="21" t="s">
        <v>2030</v>
      </c>
      <c r="I836" s="248" t="s">
        <v>2035</v>
      </c>
      <c r="J836" s="194"/>
      <c r="K836" s="195"/>
      <c r="L836" s="196"/>
    </row>
    <row r="837" spans="1:12" ht="12.75" customHeight="1" x14ac:dyDescent="0.2">
      <c r="A837" s="132" t="s">
        <v>1416</v>
      </c>
      <c r="B837" s="22" t="s">
        <v>1417</v>
      </c>
      <c r="C837" s="128">
        <v>2.0699999999999998</v>
      </c>
      <c r="D837" s="31">
        <v>33000</v>
      </c>
      <c r="E837" s="24" t="s">
        <v>1603</v>
      </c>
      <c r="F837" s="129">
        <v>0.8286</v>
      </c>
      <c r="G837" s="32">
        <v>8528.3700000000008</v>
      </c>
      <c r="H837" s="21" t="s">
        <v>2030</v>
      </c>
      <c r="I837" s="248" t="s">
        <v>2035</v>
      </c>
      <c r="J837" s="194"/>
      <c r="K837" s="195"/>
      <c r="L837" s="196"/>
    </row>
    <row r="838" spans="1:12" ht="12.75" customHeight="1" x14ac:dyDescent="0.2">
      <c r="A838" s="132" t="s">
        <v>1418</v>
      </c>
      <c r="B838" s="22" t="s">
        <v>1417</v>
      </c>
      <c r="C838" s="128">
        <v>2.7899999999999996</v>
      </c>
      <c r="D838" s="31">
        <v>33000</v>
      </c>
      <c r="E838" s="24" t="s">
        <v>1603</v>
      </c>
      <c r="F838" s="129">
        <v>1.0051000000000001</v>
      </c>
      <c r="G838" s="32">
        <v>10345</v>
      </c>
      <c r="H838" s="21" t="s">
        <v>2030</v>
      </c>
      <c r="I838" s="248" t="s">
        <v>2035</v>
      </c>
      <c r="J838" s="194"/>
      <c r="K838" s="195"/>
      <c r="L838" s="196"/>
    </row>
    <row r="839" spans="1:12" ht="12.75" customHeight="1" x14ac:dyDescent="0.2">
      <c r="A839" s="132" t="s">
        <v>1419</v>
      </c>
      <c r="B839" s="22" t="s">
        <v>1417</v>
      </c>
      <c r="C839" s="128">
        <v>6.13</v>
      </c>
      <c r="D839" s="31">
        <v>40404</v>
      </c>
      <c r="E839" s="24" t="s">
        <v>1603</v>
      </c>
      <c r="F839" s="129">
        <v>1.7504999999999999</v>
      </c>
      <c r="G839" s="32">
        <v>18017.04</v>
      </c>
      <c r="H839" s="21" t="s">
        <v>2030</v>
      </c>
      <c r="I839" s="248" t="s">
        <v>2035</v>
      </c>
      <c r="J839" s="194"/>
      <c r="K839" s="195"/>
      <c r="L839" s="196"/>
    </row>
    <row r="840" spans="1:12" ht="12.75" customHeight="1" x14ac:dyDescent="0.2">
      <c r="A840" s="132" t="s">
        <v>1420</v>
      </c>
      <c r="B840" s="22" t="s">
        <v>1417</v>
      </c>
      <c r="C840" s="128">
        <v>14.85</v>
      </c>
      <c r="D840" s="31">
        <v>98000</v>
      </c>
      <c r="E840" s="24" t="s">
        <v>1603</v>
      </c>
      <c r="F840" s="129">
        <v>3.9432</v>
      </c>
      <c r="G840" s="32">
        <v>40585.43</v>
      </c>
      <c r="H840" s="21" t="s">
        <v>2030</v>
      </c>
      <c r="I840" s="248" t="s">
        <v>2035</v>
      </c>
      <c r="J840" s="194"/>
      <c r="K840" s="195"/>
      <c r="L840" s="196"/>
    </row>
    <row r="841" spans="1:12" ht="12.75" customHeight="1" x14ac:dyDescent="0.2">
      <c r="A841" s="132" t="s">
        <v>1421</v>
      </c>
      <c r="B841" s="22" t="s">
        <v>1422</v>
      </c>
      <c r="C841" s="128">
        <v>3.0999999999999996</v>
      </c>
      <c r="D841" s="31">
        <v>33000</v>
      </c>
      <c r="E841" s="24" t="s">
        <v>1603</v>
      </c>
      <c r="F841" s="129">
        <v>0.442</v>
      </c>
      <c r="G841" s="32">
        <v>4549.29</v>
      </c>
      <c r="H841" s="21" t="s">
        <v>2030</v>
      </c>
      <c r="I841" s="248" t="s">
        <v>2035</v>
      </c>
      <c r="J841" s="194"/>
      <c r="K841" s="195"/>
      <c r="L841" s="196"/>
    </row>
    <row r="842" spans="1:12" ht="12.75" customHeight="1" x14ac:dyDescent="0.2">
      <c r="A842" s="132" t="s">
        <v>1423</v>
      </c>
      <c r="B842" s="22" t="s">
        <v>1422</v>
      </c>
      <c r="C842" s="128">
        <v>3.86</v>
      </c>
      <c r="D842" s="31">
        <v>33000</v>
      </c>
      <c r="E842" s="24" t="s">
        <v>1603</v>
      </c>
      <c r="F842" s="129">
        <v>0.61629999999999996</v>
      </c>
      <c r="G842" s="32">
        <v>6343.27</v>
      </c>
      <c r="H842" s="21" t="s">
        <v>2030</v>
      </c>
      <c r="I842" s="248" t="s">
        <v>2035</v>
      </c>
      <c r="J842" s="194"/>
      <c r="K842" s="195"/>
      <c r="L842" s="196"/>
    </row>
    <row r="843" spans="1:12" ht="12.75" customHeight="1" x14ac:dyDescent="0.2">
      <c r="A843" s="132" t="s">
        <v>1424</v>
      </c>
      <c r="B843" s="22" t="s">
        <v>1422</v>
      </c>
      <c r="C843" s="128">
        <v>6.4399999999999995</v>
      </c>
      <c r="D843" s="31">
        <v>33000</v>
      </c>
      <c r="E843" s="24" t="s">
        <v>1603</v>
      </c>
      <c r="F843" s="129">
        <v>0.99919999999999998</v>
      </c>
      <c r="G843" s="32">
        <v>10284.280000000001</v>
      </c>
      <c r="H843" s="21" t="s">
        <v>2030</v>
      </c>
      <c r="I843" s="248" t="s">
        <v>2035</v>
      </c>
      <c r="J843" s="194"/>
      <c r="K843" s="195"/>
      <c r="L843" s="196"/>
    </row>
    <row r="844" spans="1:12" ht="12.75" customHeight="1" x14ac:dyDescent="0.2">
      <c r="A844" s="132" t="s">
        <v>1425</v>
      </c>
      <c r="B844" s="22" t="s">
        <v>1422</v>
      </c>
      <c r="C844" s="128">
        <v>11.78</v>
      </c>
      <c r="D844" s="31">
        <v>56921</v>
      </c>
      <c r="E844" s="24" t="s">
        <v>1603</v>
      </c>
      <c r="F844" s="129">
        <v>1.8971</v>
      </c>
      <c r="G844" s="32">
        <v>19525.919999999998</v>
      </c>
      <c r="H844" s="21" t="s">
        <v>2030</v>
      </c>
      <c r="I844" s="248" t="s">
        <v>2035</v>
      </c>
      <c r="J844" s="194"/>
      <c r="K844" s="195"/>
      <c r="L844" s="196"/>
    </row>
    <row r="845" spans="1:12" ht="12.75" customHeight="1" x14ac:dyDescent="0.2">
      <c r="A845" s="132" t="s">
        <v>1426</v>
      </c>
      <c r="B845" s="22" t="s">
        <v>1427</v>
      </c>
      <c r="C845" s="128">
        <v>2.67</v>
      </c>
      <c r="D845" s="31">
        <v>33000</v>
      </c>
      <c r="E845" s="24" t="s">
        <v>1603</v>
      </c>
      <c r="F845" s="129">
        <v>0.45440000000000003</v>
      </c>
      <c r="G845" s="32">
        <v>4676.92</v>
      </c>
      <c r="H845" s="21" t="s">
        <v>2030</v>
      </c>
      <c r="I845" s="248" t="s">
        <v>2035</v>
      </c>
      <c r="J845" s="194"/>
      <c r="K845" s="195"/>
      <c r="L845" s="196"/>
    </row>
    <row r="846" spans="1:12" ht="12.75" customHeight="1" x14ac:dyDescent="0.2">
      <c r="A846" s="132" t="s">
        <v>1428</v>
      </c>
      <c r="B846" s="22" t="s">
        <v>1427</v>
      </c>
      <c r="C846" s="128">
        <v>3.8299999999999996</v>
      </c>
      <c r="D846" s="31">
        <v>33000</v>
      </c>
      <c r="E846" s="24" t="s">
        <v>1603</v>
      </c>
      <c r="F846" s="129">
        <v>0.64059999999999995</v>
      </c>
      <c r="G846" s="32">
        <v>6593.38</v>
      </c>
      <c r="H846" s="21" t="s">
        <v>2030</v>
      </c>
      <c r="I846" s="248" t="s">
        <v>2035</v>
      </c>
      <c r="J846" s="194"/>
      <c r="K846" s="195"/>
      <c r="L846" s="196"/>
    </row>
    <row r="847" spans="1:12" ht="12.75" customHeight="1" x14ac:dyDescent="0.2">
      <c r="A847" s="132" t="s">
        <v>1429</v>
      </c>
      <c r="B847" s="22" t="s">
        <v>1427</v>
      </c>
      <c r="C847" s="128">
        <v>6.38</v>
      </c>
      <c r="D847" s="31">
        <v>33000</v>
      </c>
      <c r="E847" s="24" t="s">
        <v>1603</v>
      </c>
      <c r="F847" s="129">
        <v>0.99870000000000003</v>
      </c>
      <c r="G847" s="32">
        <v>10279.129999999999</v>
      </c>
      <c r="H847" s="21" t="s">
        <v>2030</v>
      </c>
      <c r="I847" s="248" t="s">
        <v>2035</v>
      </c>
      <c r="J847" s="194"/>
      <c r="K847" s="195"/>
      <c r="L847" s="196"/>
    </row>
    <row r="848" spans="1:12" ht="12.75" customHeight="1" x14ac:dyDescent="0.2">
      <c r="A848" s="132" t="s">
        <v>1430</v>
      </c>
      <c r="B848" s="22" t="s">
        <v>1427</v>
      </c>
      <c r="C848" s="128">
        <v>13.03</v>
      </c>
      <c r="D848" s="31">
        <v>61221</v>
      </c>
      <c r="E848" s="24" t="s">
        <v>1603</v>
      </c>
      <c r="F848" s="129">
        <v>2.0594000000000001</v>
      </c>
      <c r="G848" s="32">
        <v>21196.400000000001</v>
      </c>
      <c r="H848" s="21" t="s">
        <v>2030</v>
      </c>
      <c r="I848" s="248" t="s">
        <v>2035</v>
      </c>
      <c r="J848" s="194"/>
      <c r="K848" s="195"/>
      <c r="L848" s="196"/>
    </row>
    <row r="849" spans="1:12" ht="12.75" customHeight="1" x14ac:dyDescent="0.2">
      <c r="A849" s="132" t="s">
        <v>1431</v>
      </c>
      <c r="B849" s="22" t="s">
        <v>1432</v>
      </c>
      <c r="C849" s="128">
        <v>1.78</v>
      </c>
      <c r="D849" s="31">
        <v>33000</v>
      </c>
      <c r="E849" s="24" t="s">
        <v>1603</v>
      </c>
      <c r="F849" s="129">
        <v>0.3921</v>
      </c>
      <c r="G849" s="32">
        <v>4035.69</v>
      </c>
      <c r="H849" s="21" t="s">
        <v>2030</v>
      </c>
      <c r="I849" s="248" t="s">
        <v>2035</v>
      </c>
      <c r="J849" s="194"/>
      <c r="K849" s="195"/>
      <c r="L849" s="196"/>
    </row>
    <row r="850" spans="1:12" ht="12.75" customHeight="1" x14ac:dyDescent="0.2">
      <c r="A850" s="132" t="s">
        <v>1433</v>
      </c>
      <c r="B850" s="22" t="s">
        <v>1432</v>
      </c>
      <c r="C850" s="128">
        <v>2.38</v>
      </c>
      <c r="D850" s="31">
        <v>33000</v>
      </c>
      <c r="E850" s="24" t="s">
        <v>1603</v>
      </c>
      <c r="F850" s="129">
        <v>0.47860000000000003</v>
      </c>
      <c r="G850" s="32">
        <v>4926</v>
      </c>
      <c r="H850" s="21" t="s">
        <v>2030</v>
      </c>
      <c r="I850" s="248" t="s">
        <v>2035</v>
      </c>
      <c r="J850" s="194"/>
      <c r="K850" s="195"/>
      <c r="L850" s="196"/>
    </row>
    <row r="851" spans="1:12" ht="12.75" customHeight="1" x14ac:dyDescent="0.2">
      <c r="A851" s="132" t="s">
        <v>1434</v>
      </c>
      <c r="B851" s="22" t="s">
        <v>1432</v>
      </c>
      <c r="C851" s="128">
        <v>4.3499999999999996</v>
      </c>
      <c r="D851" s="31">
        <v>33000</v>
      </c>
      <c r="E851" s="24" t="s">
        <v>1603</v>
      </c>
      <c r="F851" s="129">
        <v>0.79410000000000003</v>
      </c>
      <c r="G851" s="32">
        <v>8173.28</v>
      </c>
      <c r="H851" s="21" t="s">
        <v>2030</v>
      </c>
      <c r="I851" s="248" t="s">
        <v>2035</v>
      </c>
      <c r="J851" s="194"/>
      <c r="K851" s="195"/>
      <c r="L851" s="196"/>
    </row>
    <row r="852" spans="1:12" ht="12.75" customHeight="1" x14ac:dyDescent="0.2">
      <c r="A852" s="132" t="s">
        <v>1435</v>
      </c>
      <c r="B852" s="22" t="s">
        <v>1432</v>
      </c>
      <c r="C852" s="128">
        <v>10.039999999999999</v>
      </c>
      <c r="D852" s="31">
        <v>45915</v>
      </c>
      <c r="E852" s="24" t="s">
        <v>1603</v>
      </c>
      <c r="F852" s="129">
        <v>1.7649999999999999</v>
      </c>
      <c r="G852" s="32">
        <v>18166.28</v>
      </c>
      <c r="H852" s="21" t="s">
        <v>2030</v>
      </c>
      <c r="I852" s="248" t="s">
        <v>2035</v>
      </c>
      <c r="J852" s="194"/>
      <c r="K852" s="195"/>
      <c r="L852" s="196"/>
    </row>
    <row r="853" spans="1:12" ht="12.75" customHeight="1" x14ac:dyDescent="0.2">
      <c r="A853" s="132" t="s">
        <v>1436</v>
      </c>
      <c r="B853" s="22" t="s">
        <v>1437</v>
      </c>
      <c r="C853" s="128">
        <v>2.9899999999999998</v>
      </c>
      <c r="D853" s="31">
        <v>33000</v>
      </c>
      <c r="E853" s="24" t="s">
        <v>1603</v>
      </c>
      <c r="F853" s="129">
        <v>0.56540000000000001</v>
      </c>
      <c r="G853" s="32">
        <v>5819.39</v>
      </c>
      <c r="H853" s="28" t="s">
        <v>77</v>
      </c>
      <c r="I853" s="248" t="s">
        <v>77</v>
      </c>
      <c r="J853" s="194"/>
      <c r="K853" s="195"/>
      <c r="L853" s="196"/>
    </row>
    <row r="854" spans="1:12" ht="12.75" customHeight="1" x14ac:dyDescent="0.2">
      <c r="A854" s="132" t="s">
        <v>1438</v>
      </c>
      <c r="B854" s="22" t="s">
        <v>1437</v>
      </c>
      <c r="C854" s="128">
        <v>3.9099999999999997</v>
      </c>
      <c r="D854" s="31">
        <v>33000</v>
      </c>
      <c r="E854" s="24" t="s">
        <v>1603</v>
      </c>
      <c r="F854" s="129">
        <v>0.68630000000000002</v>
      </c>
      <c r="G854" s="32">
        <v>7063.75</v>
      </c>
      <c r="H854" s="28" t="s">
        <v>77</v>
      </c>
      <c r="I854" s="248" t="s">
        <v>77</v>
      </c>
      <c r="J854" s="194"/>
      <c r="K854" s="195"/>
      <c r="L854" s="196"/>
    </row>
    <row r="855" spans="1:12" ht="12.75" customHeight="1" x14ac:dyDescent="0.2">
      <c r="A855" s="132" t="s">
        <v>1439</v>
      </c>
      <c r="B855" s="22" t="s">
        <v>1437</v>
      </c>
      <c r="C855" s="128">
        <v>6.35</v>
      </c>
      <c r="D855" s="31">
        <v>33000</v>
      </c>
      <c r="E855" s="24" t="s">
        <v>1603</v>
      </c>
      <c r="F855" s="129">
        <v>0.93540000000000001</v>
      </c>
      <c r="G855" s="32">
        <v>9627.61</v>
      </c>
      <c r="H855" s="28" t="s">
        <v>77</v>
      </c>
      <c r="I855" s="248" t="s">
        <v>77</v>
      </c>
      <c r="J855" s="194"/>
      <c r="K855" s="195"/>
      <c r="L855" s="196"/>
    </row>
    <row r="856" spans="1:12" ht="12.75" customHeight="1" x14ac:dyDescent="0.2">
      <c r="A856" s="132" t="s">
        <v>1440</v>
      </c>
      <c r="B856" s="22" t="s">
        <v>1437</v>
      </c>
      <c r="C856" s="128">
        <v>10.54</v>
      </c>
      <c r="D856" s="31">
        <v>54053</v>
      </c>
      <c r="E856" s="24" t="s">
        <v>1603</v>
      </c>
      <c r="F856" s="129">
        <v>2.3717999999999999</v>
      </c>
      <c r="G856" s="32">
        <v>24411.78</v>
      </c>
      <c r="H856" s="28" t="s">
        <v>77</v>
      </c>
      <c r="I856" s="248" t="s">
        <v>77</v>
      </c>
      <c r="J856" s="194"/>
      <c r="K856" s="195"/>
      <c r="L856" s="196"/>
    </row>
    <row r="857" spans="1:12" ht="12.75" customHeight="1" x14ac:dyDescent="0.2">
      <c r="A857" s="132" t="s">
        <v>1441</v>
      </c>
      <c r="B857" s="22" t="s">
        <v>1442</v>
      </c>
      <c r="C857" s="128">
        <v>2.1199999999999997</v>
      </c>
      <c r="D857" s="31">
        <v>33000</v>
      </c>
      <c r="E857" s="24" t="s">
        <v>1602</v>
      </c>
      <c r="F857" s="129">
        <v>0.56279999999999997</v>
      </c>
      <c r="G857" s="32">
        <v>5792.62</v>
      </c>
      <c r="H857" s="28" t="s">
        <v>77</v>
      </c>
      <c r="I857" s="248" t="s">
        <v>77</v>
      </c>
      <c r="J857" s="194"/>
      <c r="K857" s="195"/>
      <c r="L857" s="196"/>
    </row>
    <row r="858" spans="1:12" ht="12.75" customHeight="1" x14ac:dyDescent="0.2">
      <c r="A858" s="132" t="s">
        <v>1443</v>
      </c>
      <c r="B858" s="22" t="s">
        <v>1442</v>
      </c>
      <c r="C858" s="128">
        <v>2.4899999999999998</v>
      </c>
      <c r="D858" s="31">
        <v>33000</v>
      </c>
      <c r="E858" s="24" t="s">
        <v>1602</v>
      </c>
      <c r="F858" s="129">
        <v>0.60750000000000004</v>
      </c>
      <c r="G858" s="32">
        <v>6252.7</v>
      </c>
      <c r="H858" s="28" t="s">
        <v>77</v>
      </c>
      <c r="I858" s="248" t="s">
        <v>77</v>
      </c>
      <c r="J858" s="194"/>
      <c r="K858" s="195"/>
      <c r="L858" s="196"/>
    </row>
    <row r="859" spans="1:12" ht="12.75" customHeight="1" x14ac:dyDescent="0.2">
      <c r="A859" s="132" t="s">
        <v>1444</v>
      </c>
      <c r="B859" s="22" t="s">
        <v>1442</v>
      </c>
      <c r="C859" s="128">
        <v>4.92</v>
      </c>
      <c r="D859" s="31">
        <v>33000</v>
      </c>
      <c r="E859" s="24" t="s">
        <v>1602</v>
      </c>
      <c r="F859" s="129">
        <v>0.86599999999999999</v>
      </c>
      <c r="G859" s="32">
        <v>8913.31</v>
      </c>
      <c r="H859" s="28" t="s">
        <v>77</v>
      </c>
      <c r="I859" s="248" t="s">
        <v>77</v>
      </c>
      <c r="J859" s="194"/>
      <c r="K859" s="195"/>
      <c r="L859" s="196"/>
    </row>
    <row r="860" spans="1:12" ht="12.75" customHeight="1" x14ac:dyDescent="0.2">
      <c r="A860" s="132" t="s">
        <v>1445</v>
      </c>
      <c r="B860" s="22" t="s">
        <v>1442</v>
      </c>
      <c r="C860" s="128">
        <v>8.39</v>
      </c>
      <c r="D860" s="31">
        <v>57852</v>
      </c>
      <c r="E860" s="24" t="s">
        <v>1602</v>
      </c>
      <c r="F860" s="129">
        <v>2.3515000000000001</v>
      </c>
      <c r="G860" s="32">
        <v>24202.84</v>
      </c>
      <c r="H860" s="28" t="s">
        <v>77</v>
      </c>
      <c r="I860" s="248" t="s">
        <v>77</v>
      </c>
      <c r="J860" s="194"/>
      <c r="K860" s="195"/>
      <c r="L860" s="196"/>
    </row>
    <row r="861" spans="1:12" ht="12.75" customHeight="1" x14ac:dyDescent="0.2">
      <c r="A861" s="132" t="s">
        <v>1446</v>
      </c>
      <c r="B861" s="22" t="s">
        <v>1447</v>
      </c>
      <c r="C861" s="128">
        <v>2.1599999999999997</v>
      </c>
      <c r="D861" s="31">
        <v>33000</v>
      </c>
      <c r="E861" s="24" t="s">
        <v>1603</v>
      </c>
      <c r="F861" s="129">
        <v>0.3695</v>
      </c>
      <c r="G861" s="32">
        <v>3803.08</v>
      </c>
      <c r="H861" s="28" t="s">
        <v>77</v>
      </c>
      <c r="I861" s="248" t="s">
        <v>77</v>
      </c>
      <c r="J861" s="194"/>
      <c r="K861" s="195"/>
      <c r="L861" s="196"/>
    </row>
    <row r="862" spans="1:12" ht="12.75" customHeight="1" x14ac:dyDescent="0.2">
      <c r="A862" s="132" t="s">
        <v>1448</v>
      </c>
      <c r="B862" s="22" t="s">
        <v>1447</v>
      </c>
      <c r="C862" s="128">
        <v>2.96</v>
      </c>
      <c r="D862" s="31">
        <v>33000</v>
      </c>
      <c r="E862" s="24" t="s">
        <v>1603</v>
      </c>
      <c r="F862" s="129">
        <v>0.4647</v>
      </c>
      <c r="G862" s="32">
        <v>4782.93</v>
      </c>
      <c r="H862" s="28" t="s">
        <v>77</v>
      </c>
      <c r="I862" s="248" t="s">
        <v>77</v>
      </c>
      <c r="J862" s="194"/>
      <c r="K862" s="195"/>
      <c r="L862" s="196"/>
    </row>
    <row r="863" spans="1:12" ht="12.75" customHeight="1" x14ac:dyDescent="0.2">
      <c r="A863" s="132" t="s">
        <v>1449</v>
      </c>
      <c r="B863" s="22" t="s">
        <v>1447</v>
      </c>
      <c r="C863" s="128">
        <v>6.1499999999999995</v>
      </c>
      <c r="D863" s="31">
        <v>33000</v>
      </c>
      <c r="E863" s="24" t="s">
        <v>1603</v>
      </c>
      <c r="F863" s="129">
        <v>0.85709999999999997</v>
      </c>
      <c r="G863" s="32">
        <v>8821.7099999999991</v>
      </c>
      <c r="H863" s="28" t="s">
        <v>77</v>
      </c>
      <c r="I863" s="248" t="s">
        <v>77</v>
      </c>
      <c r="J863" s="194"/>
      <c r="K863" s="195"/>
      <c r="L863" s="196"/>
    </row>
    <row r="864" spans="1:12" ht="12.75" customHeight="1" x14ac:dyDescent="0.2">
      <c r="A864" s="132" t="s">
        <v>1450</v>
      </c>
      <c r="B864" s="22" t="s">
        <v>1447</v>
      </c>
      <c r="C864" s="128">
        <v>9.94</v>
      </c>
      <c r="D864" s="31">
        <v>95132</v>
      </c>
      <c r="E864" s="24" t="s">
        <v>1603</v>
      </c>
      <c r="F864" s="129">
        <v>3.6194000000000002</v>
      </c>
      <c r="G864" s="32">
        <v>37252.71</v>
      </c>
      <c r="H864" s="28" t="s">
        <v>77</v>
      </c>
      <c r="I864" s="248" t="s">
        <v>77</v>
      </c>
      <c r="J864" s="194"/>
      <c r="K864" s="195"/>
      <c r="L864" s="196"/>
    </row>
    <row r="865" spans="1:12" ht="12.75" customHeight="1" x14ac:dyDescent="0.2">
      <c r="A865" s="132" t="s">
        <v>1451</v>
      </c>
      <c r="B865" s="22" t="s">
        <v>1452</v>
      </c>
      <c r="C865" s="128">
        <v>1.37</v>
      </c>
      <c r="D865" s="31">
        <v>33000</v>
      </c>
      <c r="E865" s="24" t="s">
        <v>1603</v>
      </c>
      <c r="F865" s="129">
        <v>0.45850000000000002</v>
      </c>
      <c r="G865" s="32">
        <v>4719.12</v>
      </c>
      <c r="H865" s="28" t="s">
        <v>77</v>
      </c>
      <c r="I865" s="248" t="s">
        <v>77</v>
      </c>
      <c r="J865" s="194"/>
      <c r="K865" s="195"/>
      <c r="L865" s="196"/>
    </row>
    <row r="866" spans="1:12" ht="12.75" customHeight="1" x14ac:dyDescent="0.2">
      <c r="A866" s="132" t="s">
        <v>1453</v>
      </c>
      <c r="B866" s="22" t="s">
        <v>1452</v>
      </c>
      <c r="C866" s="128">
        <v>2.0099999999999998</v>
      </c>
      <c r="D866" s="31">
        <v>33000</v>
      </c>
      <c r="E866" s="24" t="s">
        <v>1603</v>
      </c>
      <c r="F866" s="129">
        <v>0.5897</v>
      </c>
      <c r="G866" s="32">
        <v>6069.49</v>
      </c>
      <c r="H866" s="28" t="s">
        <v>77</v>
      </c>
      <c r="I866" s="248" t="s">
        <v>77</v>
      </c>
      <c r="J866" s="194"/>
      <c r="K866" s="195"/>
      <c r="L866" s="196"/>
    </row>
    <row r="867" spans="1:12" ht="12.75" customHeight="1" x14ac:dyDescent="0.2">
      <c r="A867" s="132" t="s">
        <v>1454</v>
      </c>
      <c r="B867" s="22" t="s">
        <v>1452</v>
      </c>
      <c r="C867" s="128">
        <v>4.08</v>
      </c>
      <c r="D867" s="31">
        <v>33000</v>
      </c>
      <c r="E867" s="24" t="s">
        <v>1603</v>
      </c>
      <c r="F867" s="129">
        <v>0.98209999999999997</v>
      </c>
      <c r="G867" s="32">
        <v>10108.27</v>
      </c>
      <c r="H867" s="28" t="s">
        <v>77</v>
      </c>
      <c r="I867" s="248" t="s">
        <v>77</v>
      </c>
      <c r="J867" s="194"/>
      <c r="K867" s="195"/>
      <c r="L867" s="196"/>
    </row>
    <row r="868" spans="1:12" ht="12.75" customHeight="1" x14ac:dyDescent="0.2">
      <c r="A868" s="132" t="s">
        <v>1455</v>
      </c>
      <c r="B868" s="22" t="s">
        <v>1452</v>
      </c>
      <c r="C868" s="128">
        <v>9.15</v>
      </c>
      <c r="D868" s="31">
        <v>76503</v>
      </c>
      <c r="E868" s="24" t="s">
        <v>1603</v>
      </c>
      <c r="F868" s="129">
        <v>2.5061</v>
      </c>
      <c r="G868" s="32">
        <v>25794.06</v>
      </c>
      <c r="H868" s="28" t="s">
        <v>77</v>
      </c>
      <c r="I868" s="248" t="s">
        <v>77</v>
      </c>
      <c r="J868" s="194"/>
      <c r="K868" s="195"/>
      <c r="L868" s="196"/>
    </row>
    <row r="869" spans="1:12" ht="12.75" customHeight="1" x14ac:dyDescent="0.2">
      <c r="A869" s="132" t="s">
        <v>1456</v>
      </c>
      <c r="B869" s="22" t="s">
        <v>1457</v>
      </c>
      <c r="C869" s="128">
        <v>1.64</v>
      </c>
      <c r="D869" s="31">
        <v>33000</v>
      </c>
      <c r="E869" s="24" t="s">
        <v>1603</v>
      </c>
      <c r="F869" s="129">
        <v>0.69879999999999998</v>
      </c>
      <c r="G869" s="32">
        <v>7192.41</v>
      </c>
      <c r="H869" s="28" t="s">
        <v>77</v>
      </c>
      <c r="I869" s="248" t="s">
        <v>77</v>
      </c>
      <c r="J869" s="194"/>
      <c r="K869" s="195"/>
      <c r="L869" s="196"/>
    </row>
    <row r="870" spans="1:12" ht="12.75" customHeight="1" x14ac:dyDescent="0.2">
      <c r="A870" s="132" t="s">
        <v>1458</v>
      </c>
      <c r="B870" s="22" t="s">
        <v>1457</v>
      </c>
      <c r="C870" s="128">
        <v>1.91</v>
      </c>
      <c r="D870" s="31">
        <v>33000</v>
      </c>
      <c r="E870" s="24" t="s">
        <v>1603</v>
      </c>
      <c r="F870" s="129">
        <v>0.81469999999999998</v>
      </c>
      <c r="G870" s="32">
        <v>8385.31</v>
      </c>
      <c r="H870" s="28" t="s">
        <v>77</v>
      </c>
      <c r="I870" s="248" t="s">
        <v>77</v>
      </c>
      <c r="J870" s="194"/>
      <c r="K870" s="195"/>
      <c r="L870" s="196"/>
    </row>
    <row r="871" spans="1:12" ht="12.75" customHeight="1" x14ac:dyDescent="0.2">
      <c r="A871" s="132" t="s">
        <v>1459</v>
      </c>
      <c r="B871" s="22" t="s">
        <v>1457</v>
      </c>
      <c r="C871" s="128">
        <v>2.6599999999999997</v>
      </c>
      <c r="D871" s="31">
        <v>33000</v>
      </c>
      <c r="E871" s="24" t="s">
        <v>1603</v>
      </c>
      <c r="F871" s="129">
        <v>1.0539000000000001</v>
      </c>
      <c r="G871" s="32">
        <v>10847.28</v>
      </c>
      <c r="H871" s="28" t="s">
        <v>77</v>
      </c>
      <c r="I871" s="248" t="s">
        <v>77</v>
      </c>
      <c r="J871" s="194"/>
      <c r="K871" s="195"/>
      <c r="L871" s="196"/>
    </row>
    <row r="872" spans="1:12" ht="12.75" customHeight="1" x14ac:dyDescent="0.2">
      <c r="A872" s="132" t="s">
        <v>1460</v>
      </c>
      <c r="B872" s="22" t="s">
        <v>1457</v>
      </c>
      <c r="C872" s="128">
        <v>5.76</v>
      </c>
      <c r="D872" s="31">
        <v>49438</v>
      </c>
      <c r="E872" s="24" t="s">
        <v>1603</v>
      </c>
      <c r="F872" s="129">
        <v>1.9944</v>
      </c>
      <c r="G872" s="32">
        <v>20527.38</v>
      </c>
      <c r="H872" s="28" t="s">
        <v>77</v>
      </c>
      <c r="I872" s="248" t="s">
        <v>77</v>
      </c>
      <c r="J872" s="194"/>
      <c r="K872" s="195"/>
      <c r="L872" s="196"/>
    </row>
    <row r="873" spans="1:12" ht="12.75" customHeight="1" x14ac:dyDescent="0.2">
      <c r="A873" s="132" t="s">
        <v>1461</v>
      </c>
      <c r="B873" s="22" t="s">
        <v>1462</v>
      </c>
      <c r="C873" s="128">
        <v>2.86</v>
      </c>
      <c r="D873" s="31">
        <v>33000</v>
      </c>
      <c r="E873" s="24" t="s">
        <v>1603</v>
      </c>
      <c r="F873" s="129">
        <v>0.50219999999999998</v>
      </c>
      <c r="G873" s="32">
        <v>5168.8999999999996</v>
      </c>
      <c r="H873" s="28" t="s">
        <v>77</v>
      </c>
      <c r="I873" s="248" t="s">
        <v>77</v>
      </c>
      <c r="J873" s="194"/>
      <c r="K873" s="195"/>
      <c r="L873" s="196"/>
    </row>
    <row r="874" spans="1:12" ht="12.75" customHeight="1" x14ac:dyDescent="0.2">
      <c r="A874" s="132" t="s">
        <v>1463</v>
      </c>
      <c r="B874" s="22" t="s">
        <v>1462</v>
      </c>
      <c r="C874" s="128">
        <v>4.55</v>
      </c>
      <c r="D874" s="31">
        <v>33000</v>
      </c>
      <c r="E874" s="24" t="s">
        <v>1603</v>
      </c>
      <c r="F874" s="129">
        <v>0.72070000000000001</v>
      </c>
      <c r="G874" s="32">
        <v>7417.81</v>
      </c>
      <c r="H874" s="28" t="s">
        <v>77</v>
      </c>
      <c r="I874" s="248" t="s">
        <v>77</v>
      </c>
      <c r="J874" s="194"/>
      <c r="K874" s="195"/>
      <c r="L874" s="196"/>
    </row>
    <row r="875" spans="1:12" ht="12.75" customHeight="1" x14ac:dyDescent="0.2">
      <c r="A875" s="132" t="s">
        <v>1464</v>
      </c>
      <c r="B875" s="22" t="s">
        <v>1462</v>
      </c>
      <c r="C875" s="128">
        <v>7.55</v>
      </c>
      <c r="D875" s="31">
        <v>33000</v>
      </c>
      <c r="E875" s="24" t="s">
        <v>1603</v>
      </c>
      <c r="F875" s="129">
        <v>1.3293999999999999</v>
      </c>
      <c r="G875" s="32">
        <v>13682.86</v>
      </c>
      <c r="H875" s="28" t="s">
        <v>77</v>
      </c>
      <c r="I875" s="248" t="s">
        <v>77</v>
      </c>
      <c r="J875" s="194"/>
      <c r="K875" s="195"/>
      <c r="L875" s="196"/>
    </row>
    <row r="876" spans="1:12" ht="12.75" customHeight="1" x14ac:dyDescent="0.2">
      <c r="A876" s="132" t="s">
        <v>1465</v>
      </c>
      <c r="B876" s="22" t="s">
        <v>1462</v>
      </c>
      <c r="C876" s="128">
        <v>14.459999999999999</v>
      </c>
      <c r="D876" s="31">
        <v>98000</v>
      </c>
      <c r="E876" s="24" t="s">
        <v>1603</v>
      </c>
      <c r="F876" s="129">
        <v>4.3376999999999999</v>
      </c>
      <c r="G876" s="32">
        <v>44645.82</v>
      </c>
      <c r="H876" s="28" t="s">
        <v>77</v>
      </c>
      <c r="I876" s="248" t="s">
        <v>77</v>
      </c>
      <c r="J876" s="194"/>
      <c r="K876" s="195"/>
      <c r="L876" s="196"/>
    </row>
    <row r="877" spans="1:12" ht="12.75" customHeight="1" x14ac:dyDescent="0.2">
      <c r="A877" s="132" t="s">
        <v>1466</v>
      </c>
      <c r="B877" s="22" t="s">
        <v>1467</v>
      </c>
      <c r="C877" s="128">
        <v>2.0299999999999998</v>
      </c>
      <c r="D877" s="31">
        <v>33000</v>
      </c>
      <c r="E877" s="24" t="s">
        <v>1602</v>
      </c>
      <c r="F877" s="129">
        <v>0.33069999999999999</v>
      </c>
      <c r="G877" s="32">
        <v>3403.73</v>
      </c>
      <c r="H877" s="28" t="s">
        <v>77</v>
      </c>
      <c r="I877" s="248" t="s">
        <v>77</v>
      </c>
      <c r="J877" s="194"/>
      <c r="K877" s="195"/>
      <c r="L877" s="196"/>
    </row>
    <row r="878" spans="1:12" ht="12.75" customHeight="1" x14ac:dyDescent="0.2">
      <c r="A878" s="132" t="s">
        <v>1468</v>
      </c>
      <c r="B878" s="22" t="s">
        <v>1467</v>
      </c>
      <c r="C878" s="128">
        <v>2.38</v>
      </c>
      <c r="D878" s="31">
        <v>33000</v>
      </c>
      <c r="E878" s="24" t="s">
        <v>1602</v>
      </c>
      <c r="F878" s="129">
        <v>0.38550000000000001</v>
      </c>
      <c r="G878" s="32">
        <v>3967.76</v>
      </c>
      <c r="H878" s="28" t="s">
        <v>77</v>
      </c>
      <c r="I878" s="248" t="s">
        <v>77</v>
      </c>
      <c r="J878" s="194"/>
      <c r="K878" s="195"/>
      <c r="L878" s="196"/>
    </row>
    <row r="879" spans="1:12" ht="12.75" customHeight="1" x14ac:dyDescent="0.2">
      <c r="A879" s="132" t="s">
        <v>1469</v>
      </c>
      <c r="B879" s="22" t="s">
        <v>1467</v>
      </c>
      <c r="C879" s="128">
        <v>3.8499999999999996</v>
      </c>
      <c r="D879" s="31">
        <v>33000</v>
      </c>
      <c r="E879" s="24" t="s">
        <v>1602</v>
      </c>
      <c r="F879" s="129">
        <v>0.53990000000000005</v>
      </c>
      <c r="G879" s="32">
        <v>5556.93</v>
      </c>
      <c r="H879" s="28" t="s">
        <v>77</v>
      </c>
      <c r="I879" s="248" t="s">
        <v>77</v>
      </c>
      <c r="J879" s="194"/>
      <c r="K879" s="195"/>
      <c r="L879" s="196"/>
    </row>
    <row r="880" spans="1:12" ht="12.75" customHeight="1" x14ac:dyDescent="0.2">
      <c r="A880" s="132" t="s">
        <v>1470</v>
      </c>
      <c r="B880" s="22" t="s">
        <v>1467</v>
      </c>
      <c r="C880" s="128">
        <v>9.35</v>
      </c>
      <c r="D880" s="31">
        <v>46712</v>
      </c>
      <c r="E880" s="24" t="s">
        <v>1602</v>
      </c>
      <c r="F880" s="129">
        <v>1.5061</v>
      </c>
      <c r="G880" s="32">
        <v>15501.55</v>
      </c>
      <c r="H880" s="28" t="s">
        <v>77</v>
      </c>
      <c r="I880" s="248" t="s">
        <v>77</v>
      </c>
      <c r="J880" s="194"/>
      <c r="K880" s="195"/>
      <c r="L880" s="196"/>
    </row>
    <row r="881" spans="1:12" ht="12.75" customHeight="1" x14ac:dyDescent="0.2">
      <c r="A881" s="132" t="s">
        <v>1471</v>
      </c>
      <c r="B881" s="22" t="s">
        <v>1472</v>
      </c>
      <c r="C881" s="128">
        <v>2.11</v>
      </c>
      <c r="D881" s="31">
        <v>33000</v>
      </c>
      <c r="E881" s="24" t="s">
        <v>1603</v>
      </c>
      <c r="F881" s="129">
        <v>0.251</v>
      </c>
      <c r="G881" s="32">
        <v>2583.42</v>
      </c>
      <c r="H881" s="28" t="s">
        <v>77</v>
      </c>
      <c r="I881" s="248" t="s">
        <v>77</v>
      </c>
      <c r="J881" s="194"/>
      <c r="K881" s="195"/>
      <c r="L881" s="196"/>
    </row>
    <row r="882" spans="1:12" ht="12.75" customHeight="1" x14ac:dyDescent="0.2">
      <c r="A882" s="132" t="s">
        <v>1473</v>
      </c>
      <c r="B882" s="22" t="s">
        <v>1472</v>
      </c>
      <c r="C882" s="128">
        <v>2.5799999999999996</v>
      </c>
      <c r="D882" s="31">
        <v>33000</v>
      </c>
      <c r="E882" s="24" t="s">
        <v>1603</v>
      </c>
      <c r="F882" s="129">
        <v>0.39069999999999999</v>
      </c>
      <c r="G882" s="32">
        <v>4021.28</v>
      </c>
      <c r="H882" s="28" t="s">
        <v>77</v>
      </c>
      <c r="I882" s="248" t="s">
        <v>77</v>
      </c>
      <c r="J882" s="194"/>
      <c r="K882" s="195"/>
      <c r="L882" s="196"/>
    </row>
    <row r="883" spans="1:12" ht="12.75" customHeight="1" x14ac:dyDescent="0.2">
      <c r="A883" s="132" t="s">
        <v>1474</v>
      </c>
      <c r="B883" s="22" t="s">
        <v>1472</v>
      </c>
      <c r="C883" s="128">
        <v>3.9299999999999997</v>
      </c>
      <c r="D883" s="31">
        <v>33000</v>
      </c>
      <c r="E883" s="24" t="s">
        <v>1603</v>
      </c>
      <c r="F883" s="129">
        <v>0.60709999999999997</v>
      </c>
      <c r="G883" s="32">
        <v>6248.58</v>
      </c>
      <c r="H883" s="28" t="s">
        <v>77</v>
      </c>
      <c r="I883" s="248" t="s">
        <v>77</v>
      </c>
      <c r="J883" s="194"/>
      <c r="K883" s="195"/>
      <c r="L883" s="196"/>
    </row>
    <row r="884" spans="1:12" ht="12.75" customHeight="1" x14ac:dyDescent="0.2">
      <c r="A884" s="132" t="s">
        <v>1475</v>
      </c>
      <c r="B884" s="22" t="s">
        <v>1472</v>
      </c>
      <c r="C884" s="128">
        <v>6.88</v>
      </c>
      <c r="D884" s="31">
        <v>98000</v>
      </c>
      <c r="E884" s="24" t="s">
        <v>1603</v>
      </c>
      <c r="F884" s="129">
        <v>1.5616000000000001</v>
      </c>
      <c r="G884" s="32">
        <v>16072.78</v>
      </c>
      <c r="H884" s="28" t="s">
        <v>77</v>
      </c>
      <c r="I884" s="248" t="s">
        <v>77</v>
      </c>
      <c r="J884" s="194"/>
      <c r="K884" s="195"/>
      <c r="L884" s="196"/>
    </row>
    <row r="885" spans="1:12" ht="12.75" customHeight="1" x14ac:dyDescent="0.2">
      <c r="A885" s="132" t="s">
        <v>1476</v>
      </c>
      <c r="B885" s="22" t="s">
        <v>1477</v>
      </c>
      <c r="C885" s="128">
        <v>2.59</v>
      </c>
      <c r="D885" s="31">
        <v>33000</v>
      </c>
      <c r="E885" s="24" t="s">
        <v>1603</v>
      </c>
      <c r="F885" s="129">
        <v>0.25800000000000001</v>
      </c>
      <c r="G885" s="32">
        <v>2655.47</v>
      </c>
      <c r="H885" s="28" t="s">
        <v>77</v>
      </c>
      <c r="I885" s="248" t="s">
        <v>77</v>
      </c>
      <c r="J885" s="194"/>
      <c r="K885" s="195"/>
      <c r="L885" s="196"/>
    </row>
    <row r="886" spans="1:12" ht="12.75" customHeight="1" x14ac:dyDescent="0.2">
      <c r="A886" s="132" t="s">
        <v>1478</v>
      </c>
      <c r="B886" s="22" t="s">
        <v>1477</v>
      </c>
      <c r="C886" s="128">
        <v>3.92</v>
      </c>
      <c r="D886" s="31">
        <v>33000</v>
      </c>
      <c r="E886" s="24" t="s">
        <v>1603</v>
      </c>
      <c r="F886" s="129">
        <v>0.33760000000000001</v>
      </c>
      <c r="G886" s="32">
        <v>3474.75</v>
      </c>
      <c r="H886" s="28" t="s">
        <v>77</v>
      </c>
      <c r="I886" s="248" t="s">
        <v>77</v>
      </c>
      <c r="J886" s="194"/>
      <c r="K886" s="195"/>
      <c r="L886" s="196"/>
    </row>
    <row r="887" spans="1:12" ht="12.75" customHeight="1" x14ac:dyDescent="0.2">
      <c r="A887" s="132" t="s">
        <v>1479</v>
      </c>
      <c r="B887" s="22" t="s">
        <v>1477</v>
      </c>
      <c r="C887" s="128">
        <v>7.47</v>
      </c>
      <c r="D887" s="31">
        <v>33000</v>
      </c>
      <c r="E887" s="24" t="s">
        <v>1603</v>
      </c>
      <c r="F887" s="129">
        <v>0.51619999999999999</v>
      </c>
      <c r="G887" s="32">
        <v>5312.99</v>
      </c>
      <c r="H887" s="28" t="s">
        <v>77</v>
      </c>
      <c r="I887" s="248" t="s">
        <v>77</v>
      </c>
      <c r="J887" s="194"/>
      <c r="K887" s="195"/>
      <c r="L887" s="196"/>
    </row>
    <row r="888" spans="1:12" ht="12.75" customHeight="1" x14ac:dyDescent="0.2">
      <c r="A888" s="132" t="s">
        <v>1480</v>
      </c>
      <c r="B888" s="22" t="s">
        <v>1477</v>
      </c>
      <c r="C888" s="128">
        <v>7.2</v>
      </c>
      <c r="D888" s="31">
        <v>33000</v>
      </c>
      <c r="E888" s="24" t="s">
        <v>1603</v>
      </c>
      <c r="F888" s="129">
        <v>0.96509999999999996</v>
      </c>
      <c r="G888" s="32">
        <v>9933.2999999999993</v>
      </c>
      <c r="H888" s="28" t="s">
        <v>77</v>
      </c>
      <c r="I888" s="248" t="s">
        <v>77</v>
      </c>
      <c r="J888" s="194"/>
      <c r="K888" s="195"/>
      <c r="L888" s="196"/>
    </row>
    <row r="889" spans="1:12" ht="12.75" customHeight="1" x14ac:dyDescent="0.2">
      <c r="A889" s="132" t="s">
        <v>1481</v>
      </c>
      <c r="B889" s="22" t="s">
        <v>1482</v>
      </c>
      <c r="C889" s="128">
        <v>1.3800000000000001</v>
      </c>
      <c r="D889" s="31">
        <v>33000</v>
      </c>
      <c r="E889" s="24" t="s">
        <v>1603</v>
      </c>
      <c r="F889" s="129">
        <v>0.28799999999999998</v>
      </c>
      <c r="G889" s="32">
        <v>2964.24</v>
      </c>
      <c r="H889" s="28" t="s">
        <v>77</v>
      </c>
      <c r="I889" s="248" t="s">
        <v>77</v>
      </c>
      <c r="J889" s="194"/>
      <c r="K889" s="195"/>
      <c r="L889" s="196"/>
    </row>
    <row r="890" spans="1:12" ht="12.75" customHeight="1" x14ac:dyDescent="0.2">
      <c r="A890" s="132" t="s">
        <v>1483</v>
      </c>
      <c r="B890" s="22" t="s">
        <v>1482</v>
      </c>
      <c r="C890" s="128">
        <v>1.71</v>
      </c>
      <c r="D890" s="31">
        <v>33000</v>
      </c>
      <c r="E890" s="24" t="s">
        <v>1603</v>
      </c>
      <c r="F890" s="129">
        <v>0.34620000000000001</v>
      </c>
      <c r="G890" s="32">
        <v>3563.27</v>
      </c>
      <c r="H890" s="28" t="s">
        <v>77</v>
      </c>
      <c r="I890" s="248" t="s">
        <v>77</v>
      </c>
      <c r="J890" s="194"/>
      <c r="K890" s="195"/>
      <c r="L890" s="196"/>
    </row>
    <row r="891" spans="1:12" ht="12.75" customHeight="1" x14ac:dyDescent="0.2">
      <c r="A891" s="132" t="s">
        <v>1484</v>
      </c>
      <c r="B891" s="22" t="s">
        <v>1482</v>
      </c>
      <c r="C891" s="128">
        <v>2.7699999999999996</v>
      </c>
      <c r="D891" s="31">
        <v>33000</v>
      </c>
      <c r="E891" s="24" t="s">
        <v>1603</v>
      </c>
      <c r="F891" s="129">
        <v>0.49009999999999998</v>
      </c>
      <c r="G891" s="32">
        <v>5044.3599999999997</v>
      </c>
      <c r="H891" s="28" t="s">
        <v>77</v>
      </c>
      <c r="I891" s="248" t="s">
        <v>77</v>
      </c>
      <c r="J891" s="194"/>
      <c r="K891" s="195"/>
      <c r="L891" s="196"/>
    </row>
    <row r="892" spans="1:12" ht="12.75" customHeight="1" x14ac:dyDescent="0.2">
      <c r="A892" s="132" t="s">
        <v>1485</v>
      </c>
      <c r="B892" s="22" t="s">
        <v>1482</v>
      </c>
      <c r="C892" s="128">
        <v>8.09</v>
      </c>
      <c r="D892" s="31">
        <v>56037</v>
      </c>
      <c r="E892" s="24" t="s">
        <v>1603</v>
      </c>
      <c r="F892" s="129">
        <v>1.6676</v>
      </c>
      <c r="G892" s="32">
        <v>17163.79</v>
      </c>
      <c r="H892" s="28" t="s">
        <v>77</v>
      </c>
      <c r="I892" s="248" t="s">
        <v>77</v>
      </c>
      <c r="J892" s="194"/>
      <c r="K892" s="195"/>
      <c r="L892" s="196"/>
    </row>
    <row r="893" spans="1:12" ht="12.75" customHeight="1" x14ac:dyDescent="0.2">
      <c r="A893" s="132" t="s">
        <v>1486</v>
      </c>
      <c r="B893" s="22" t="s">
        <v>1487</v>
      </c>
      <c r="C893" s="128">
        <v>1.24</v>
      </c>
      <c r="D893" s="31">
        <v>33000</v>
      </c>
      <c r="E893" s="24" t="s">
        <v>1602</v>
      </c>
      <c r="F893" s="129">
        <v>0.1245</v>
      </c>
      <c r="G893" s="32">
        <v>1281.42</v>
      </c>
      <c r="H893" s="28" t="s">
        <v>77</v>
      </c>
      <c r="I893" s="248" t="s">
        <v>77</v>
      </c>
      <c r="J893" s="194"/>
      <c r="K893" s="195"/>
      <c r="L893" s="196"/>
    </row>
    <row r="894" spans="1:12" ht="12.75" customHeight="1" x14ac:dyDescent="0.2">
      <c r="A894" s="132" t="s">
        <v>1488</v>
      </c>
      <c r="B894" s="22" t="s">
        <v>1487</v>
      </c>
      <c r="C894" s="128">
        <v>1.86</v>
      </c>
      <c r="D894" s="31">
        <v>33000</v>
      </c>
      <c r="E894" s="24" t="s">
        <v>1602</v>
      </c>
      <c r="F894" s="129">
        <v>0.17810000000000001</v>
      </c>
      <c r="G894" s="32">
        <v>1833.1</v>
      </c>
      <c r="H894" s="28" t="s">
        <v>77</v>
      </c>
      <c r="I894" s="248" t="s">
        <v>77</v>
      </c>
      <c r="J894" s="194"/>
      <c r="K894" s="195"/>
      <c r="L894" s="196"/>
    </row>
    <row r="895" spans="1:12" ht="12.75" customHeight="1" x14ac:dyDescent="0.2">
      <c r="A895" s="132" t="s">
        <v>1489</v>
      </c>
      <c r="B895" s="22" t="s">
        <v>1487</v>
      </c>
      <c r="C895" s="128">
        <v>7.35</v>
      </c>
      <c r="D895" s="31">
        <v>33000</v>
      </c>
      <c r="E895" s="24" t="s">
        <v>1602</v>
      </c>
      <c r="F895" s="129">
        <v>0.26869999999999999</v>
      </c>
      <c r="G895" s="32">
        <v>2765.6</v>
      </c>
      <c r="H895" s="28" t="s">
        <v>77</v>
      </c>
      <c r="I895" s="248" t="s">
        <v>77</v>
      </c>
      <c r="J895" s="194"/>
      <c r="K895" s="195"/>
      <c r="L895" s="196"/>
    </row>
    <row r="896" spans="1:12" ht="12.75" customHeight="1" x14ac:dyDescent="0.2">
      <c r="A896" s="132" t="s">
        <v>1490</v>
      </c>
      <c r="B896" s="22" t="s">
        <v>1487</v>
      </c>
      <c r="C896" s="128">
        <v>8.09</v>
      </c>
      <c r="D896" s="31">
        <v>33000</v>
      </c>
      <c r="E896" s="24" t="s">
        <v>1602</v>
      </c>
      <c r="F896" s="129">
        <v>0.29849999999999999</v>
      </c>
      <c r="G896" s="32">
        <v>3072.31</v>
      </c>
      <c r="H896" s="28" t="s">
        <v>77</v>
      </c>
      <c r="I896" s="248" t="s">
        <v>77</v>
      </c>
      <c r="J896" s="194"/>
      <c r="K896" s="195"/>
      <c r="L896" s="196"/>
    </row>
    <row r="897" spans="1:12" ht="12.75" customHeight="1" x14ac:dyDescent="0.2">
      <c r="A897" s="132" t="s">
        <v>1491</v>
      </c>
      <c r="B897" s="22" t="s">
        <v>1492</v>
      </c>
      <c r="C897" s="128">
        <v>2.1199999999999997</v>
      </c>
      <c r="D897" s="31">
        <v>33000</v>
      </c>
      <c r="E897" s="24" t="s">
        <v>1603</v>
      </c>
      <c r="F897" s="129">
        <v>0.2442</v>
      </c>
      <c r="G897" s="32">
        <v>2513.4299999999998</v>
      </c>
      <c r="H897" s="28" t="s">
        <v>77</v>
      </c>
      <c r="I897" s="248" t="s">
        <v>77</v>
      </c>
      <c r="J897" s="194"/>
      <c r="K897" s="195"/>
      <c r="L897" s="196"/>
    </row>
    <row r="898" spans="1:12" ht="12.75" customHeight="1" x14ac:dyDescent="0.2">
      <c r="A898" s="132" t="s">
        <v>1493</v>
      </c>
      <c r="B898" s="22" t="s">
        <v>1492</v>
      </c>
      <c r="C898" s="128">
        <v>2.94</v>
      </c>
      <c r="D898" s="31">
        <v>33000</v>
      </c>
      <c r="E898" s="24" t="s">
        <v>1603</v>
      </c>
      <c r="F898" s="129">
        <v>0.32519999999999999</v>
      </c>
      <c r="G898" s="32">
        <v>3347.12</v>
      </c>
      <c r="H898" s="28" t="s">
        <v>77</v>
      </c>
      <c r="I898" s="248" t="s">
        <v>77</v>
      </c>
      <c r="J898" s="194"/>
      <c r="K898" s="195"/>
      <c r="L898" s="196"/>
    </row>
    <row r="899" spans="1:12" ht="12.75" customHeight="1" x14ac:dyDescent="0.2">
      <c r="A899" s="132" t="s">
        <v>1494</v>
      </c>
      <c r="B899" s="22" t="s">
        <v>1492</v>
      </c>
      <c r="C899" s="128">
        <v>5.4399999999999995</v>
      </c>
      <c r="D899" s="31">
        <v>33000</v>
      </c>
      <c r="E899" s="24" t="s">
        <v>1603</v>
      </c>
      <c r="F899" s="129">
        <v>0.47899999999999998</v>
      </c>
      <c r="G899" s="32">
        <v>4930.1099999999997</v>
      </c>
      <c r="H899" s="28" t="s">
        <v>77</v>
      </c>
      <c r="I899" s="248" t="s">
        <v>77</v>
      </c>
      <c r="J899" s="194"/>
      <c r="K899" s="195"/>
      <c r="L899" s="196"/>
    </row>
    <row r="900" spans="1:12" ht="12.75" customHeight="1" x14ac:dyDescent="0.2">
      <c r="A900" s="132" t="s">
        <v>1495</v>
      </c>
      <c r="B900" s="22" t="s">
        <v>1492</v>
      </c>
      <c r="C900" s="128">
        <v>8.43</v>
      </c>
      <c r="D900" s="31">
        <v>49133</v>
      </c>
      <c r="E900" s="24" t="s">
        <v>1603</v>
      </c>
      <c r="F900" s="129">
        <v>1.4725999999999999</v>
      </c>
      <c r="G900" s="32">
        <v>15156.75</v>
      </c>
      <c r="H900" s="28" t="s">
        <v>77</v>
      </c>
      <c r="I900" s="248" t="s">
        <v>77</v>
      </c>
      <c r="J900" s="194"/>
      <c r="K900" s="195"/>
      <c r="L900" s="196"/>
    </row>
    <row r="901" spans="1:12" ht="12.75" customHeight="1" x14ac:dyDescent="0.2">
      <c r="A901" s="132" t="s">
        <v>1496</v>
      </c>
      <c r="B901" s="22" t="s">
        <v>1497</v>
      </c>
      <c r="C901" s="128">
        <v>1.44</v>
      </c>
      <c r="D901" s="31">
        <v>33000</v>
      </c>
      <c r="E901" s="24" t="s">
        <v>1603</v>
      </c>
      <c r="F901" s="129">
        <v>0.2397</v>
      </c>
      <c r="G901" s="32">
        <v>2467.11</v>
      </c>
      <c r="H901" s="28" t="s">
        <v>76</v>
      </c>
      <c r="I901" s="248" t="s">
        <v>76</v>
      </c>
      <c r="J901" s="194"/>
      <c r="K901" s="195"/>
      <c r="L901" s="196"/>
    </row>
    <row r="902" spans="1:12" ht="12.75" customHeight="1" x14ac:dyDescent="0.2">
      <c r="A902" s="132" t="s">
        <v>1498</v>
      </c>
      <c r="B902" s="22" t="s">
        <v>1497</v>
      </c>
      <c r="C902" s="128">
        <v>1.6</v>
      </c>
      <c r="D902" s="31">
        <v>33000</v>
      </c>
      <c r="E902" s="24" t="s">
        <v>1603</v>
      </c>
      <c r="F902" s="129">
        <v>0.32090000000000002</v>
      </c>
      <c r="G902" s="32">
        <v>3302.87</v>
      </c>
      <c r="H902" s="28" t="s">
        <v>76</v>
      </c>
      <c r="I902" s="248" t="s">
        <v>76</v>
      </c>
      <c r="J902" s="194"/>
      <c r="K902" s="195"/>
      <c r="L902" s="196"/>
    </row>
    <row r="903" spans="1:12" ht="12.75" customHeight="1" x14ac:dyDescent="0.2">
      <c r="A903" s="132" t="s">
        <v>1499</v>
      </c>
      <c r="B903" s="22" t="s">
        <v>1497</v>
      </c>
      <c r="C903" s="128">
        <v>1.82</v>
      </c>
      <c r="D903" s="31">
        <v>33000</v>
      </c>
      <c r="E903" s="24" t="s">
        <v>1603</v>
      </c>
      <c r="F903" s="129">
        <v>0.501</v>
      </c>
      <c r="G903" s="32">
        <v>5156.55</v>
      </c>
      <c r="H903" s="28" t="s">
        <v>76</v>
      </c>
      <c r="I903" s="248" t="s">
        <v>76</v>
      </c>
      <c r="J903" s="194"/>
      <c r="K903" s="195"/>
      <c r="L903" s="196"/>
    </row>
    <row r="904" spans="1:12" ht="12.75" customHeight="1" x14ac:dyDescent="0.2">
      <c r="A904" s="132" t="s">
        <v>1500</v>
      </c>
      <c r="B904" s="22" t="s">
        <v>1497</v>
      </c>
      <c r="C904" s="128">
        <v>1.65</v>
      </c>
      <c r="D904" s="31">
        <v>33000</v>
      </c>
      <c r="E904" s="24" t="s">
        <v>1603</v>
      </c>
      <c r="F904" s="129">
        <v>0.85109999999999997</v>
      </c>
      <c r="G904" s="32">
        <v>8759.9599999999991</v>
      </c>
      <c r="H904" s="28" t="s">
        <v>76</v>
      </c>
      <c r="I904" s="248" t="s">
        <v>76</v>
      </c>
      <c r="J904" s="194"/>
      <c r="K904" s="195"/>
      <c r="L904" s="196"/>
    </row>
    <row r="905" spans="1:12" ht="12.75" customHeight="1" x14ac:dyDescent="0.2">
      <c r="A905" s="132" t="s">
        <v>1501</v>
      </c>
      <c r="B905" s="22" t="s">
        <v>1502</v>
      </c>
      <c r="C905" s="128">
        <v>1.25</v>
      </c>
      <c r="D905" s="31">
        <v>33000</v>
      </c>
      <c r="E905" s="24" t="s">
        <v>1603</v>
      </c>
      <c r="F905" s="129">
        <v>9.8100000000000007E-2</v>
      </c>
      <c r="G905" s="32">
        <v>1009.7</v>
      </c>
      <c r="H905" s="28" t="s">
        <v>76</v>
      </c>
      <c r="I905" s="248" t="s">
        <v>76</v>
      </c>
      <c r="J905" s="194"/>
      <c r="K905" s="195"/>
      <c r="L905" s="196"/>
    </row>
    <row r="906" spans="1:12" ht="12.75" customHeight="1" x14ac:dyDescent="0.2">
      <c r="A906" s="132" t="s">
        <v>1503</v>
      </c>
      <c r="B906" s="22" t="s">
        <v>1502</v>
      </c>
      <c r="C906" s="128">
        <v>1.29</v>
      </c>
      <c r="D906" s="31">
        <v>33000</v>
      </c>
      <c r="E906" s="24" t="s">
        <v>1603</v>
      </c>
      <c r="F906" s="129">
        <v>0.14760000000000001</v>
      </c>
      <c r="G906" s="32">
        <v>1519.17</v>
      </c>
      <c r="H906" s="28" t="s">
        <v>76</v>
      </c>
      <c r="I906" s="248" t="s">
        <v>76</v>
      </c>
      <c r="J906" s="194"/>
      <c r="K906" s="195"/>
      <c r="L906" s="196"/>
    </row>
    <row r="907" spans="1:12" ht="12.75" customHeight="1" x14ac:dyDescent="0.2">
      <c r="A907" s="132" t="s">
        <v>1504</v>
      </c>
      <c r="B907" s="22" t="s">
        <v>1502</v>
      </c>
      <c r="C907" s="128">
        <v>1.26</v>
      </c>
      <c r="D907" s="31">
        <v>33000</v>
      </c>
      <c r="E907" s="24" t="s">
        <v>1603</v>
      </c>
      <c r="F907" s="129">
        <v>0.23619999999999999</v>
      </c>
      <c r="G907" s="32">
        <v>2431.09</v>
      </c>
      <c r="H907" s="28" t="s">
        <v>76</v>
      </c>
      <c r="I907" s="248" t="s">
        <v>76</v>
      </c>
      <c r="J907" s="194"/>
      <c r="K907" s="195"/>
      <c r="L907" s="196"/>
    </row>
    <row r="908" spans="1:12" ht="12.75" customHeight="1" x14ac:dyDescent="0.2">
      <c r="A908" s="132" t="s">
        <v>1505</v>
      </c>
      <c r="B908" s="22" t="s">
        <v>1502</v>
      </c>
      <c r="C908" s="128">
        <v>1.36</v>
      </c>
      <c r="D908" s="31">
        <v>33000</v>
      </c>
      <c r="E908" s="24" t="s">
        <v>1603</v>
      </c>
      <c r="F908" s="129">
        <v>0.44080000000000003</v>
      </c>
      <c r="G908" s="32">
        <v>4536.9399999999996</v>
      </c>
      <c r="H908" s="28" t="s">
        <v>76</v>
      </c>
      <c r="I908" s="248" t="s">
        <v>76</v>
      </c>
      <c r="J908" s="194"/>
      <c r="K908" s="195"/>
      <c r="L908" s="196"/>
    </row>
    <row r="909" spans="1:12" ht="12.75" customHeight="1" x14ac:dyDescent="0.2">
      <c r="A909" s="132" t="s">
        <v>1506</v>
      </c>
      <c r="B909" s="22" t="s">
        <v>1507</v>
      </c>
      <c r="C909" s="128">
        <v>20.700000000000003</v>
      </c>
      <c r="D909" s="31">
        <v>33000</v>
      </c>
      <c r="E909" s="24" t="s">
        <v>1603</v>
      </c>
      <c r="F909" s="129">
        <v>9.9740000000000002</v>
      </c>
      <c r="G909" s="32">
        <v>102657.49</v>
      </c>
      <c r="H909" s="28" t="s">
        <v>76</v>
      </c>
      <c r="I909" s="248" t="s">
        <v>76</v>
      </c>
      <c r="J909" s="194"/>
      <c r="K909" s="195"/>
      <c r="L909" s="196"/>
    </row>
    <row r="910" spans="1:12" ht="12.75" customHeight="1" x14ac:dyDescent="0.2">
      <c r="A910" s="132" t="s">
        <v>1508</v>
      </c>
      <c r="B910" s="22" t="s">
        <v>1507</v>
      </c>
      <c r="C910" s="128">
        <v>23</v>
      </c>
      <c r="D910" s="31">
        <v>98000</v>
      </c>
      <c r="E910" s="24" t="s">
        <v>1603</v>
      </c>
      <c r="F910" s="129">
        <v>15.749499999999999</v>
      </c>
      <c r="G910" s="32">
        <v>162101.89000000001</v>
      </c>
      <c r="H910" s="28" t="s">
        <v>76</v>
      </c>
      <c r="I910" s="248" t="s">
        <v>76</v>
      </c>
      <c r="J910" s="194"/>
      <c r="K910" s="195"/>
      <c r="L910" s="196"/>
    </row>
    <row r="911" spans="1:12" ht="12.75" customHeight="1" x14ac:dyDescent="0.2">
      <c r="A911" s="132" t="s">
        <v>1509</v>
      </c>
      <c r="B911" s="22" t="s">
        <v>1507</v>
      </c>
      <c r="C911" s="128">
        <v>30.78</v>
      </c>
      <c r="D911" s="31">
        <v>98000</v>
      </c>
      <c r="E911" s="24" t="s">
        <v>1603</v>
      </c>
      <c r="F911" s="129">
        <v>17.3245</v>
      </c>
      <c r="G911" s="32">
        <v>178312.59</v>
      </c>
      <c r="H911" s="28" t="s">
        <v>76</v>
      </c>
      <c r="I911" s="248" t="s">
        <v>76</v>
      </c>
      <c r="J911" s="194"/>
      <c r="K911" s="195"/>
      <c r="L911" s="196"/>
    </row>
    <row r="912" spans="1:12" ht="12.75" customHeight="1" x14ac:dyDescent="0.2">
      <c r="A912" s="132" t="s">
        <v>1510</v>
      </c>
      <c r="B912" s="22" t="s">
        <v>1507</v>
      </c>
      <c r="C912" s="128">
        <v>48.87</v>
      </c>
      <c r="D912" s="31">
        <v>98000</v>
      </c>
      <c r="E912" s="24" t="s">
        <v>1603</v>
      </c>
      <c r="F912" s="129">
        <v>24.089300000000001</v>
      </c>
      <c r="G912" s="32">
        <v>247939.36</v>
      </c>
      <c r="H912" s="28" t="s">
        <v>76</v>
      </c>
      <c r="I912" s="248" t="s">
        <v>76</v>
      </c>
      <c r="J912" s="194"/>
      <c r="K912" s="195"/>
      <c r="L912" s="196"/>
    </row>
    <row r="913" spans="1:12" ht="12.75" customHeight="1" x14ac:dyDescent="0.2">
      <c r="A913" s="132" t="s">
        <v>1511</v>
      </c>
      <c r="B913" s="22" t="s">
        <v>1512</v>
      </c>
      <c r="C913" s="128">
        <v>44.419999999999995</v>
      </c>
      <c r="D913" s="31">
        <v>33000</v>
      </c>
      <c r="E913" s="24" t="s">
        <v>1603</v>
      </c>
      <c r="F913" s="129">
        <v>4.8409000000000004</v>
      </c>
      <c r="G913" s="32">
        <v>49825.01</v>
      </c>
      <c r="H913" s="28" t="s">
        <v>76</v>
      </c>
      <c r="I913" s="248" t="s">
        <v>76</v>
      </c>
      <c r="J913" s="194"/>
      <c r="K913" s="195"/>
      <c r="L913" s="196"/>
    </row>
    <row r="914" spans="1:12" ht="12.75" customHeight="1" x14ac:dyDescent="0.2">
      <c r="A914" s="132" t="s">
        <v>1513</v>
      </c>
      <c r="B914" s="22" t="s">
        <v>1512</v>
      </c>
      <c r="C914" s="128">
        <v>49.36</v>
      </c>
      <c r="D914" s="31">
        <v>98000</v>
      </c>
      <c r="E914" s="24" t="s">
        <v>1603</v>
      </c>
      <c r="F914" s="129">
        <v>7.0034000000000001</v>
      </c>
      <c r="G914" s="32">
        <v>72082.559999999998</v>
      </c>
      <c r="H914" s="28" t="s">
        <v>76</v>
      </c>
      <c r="I914" s="248" t="s">
        <v>76</v>
      </c>
      <c r="J914" s="194"/>
      <c r="K914" s="195"/>
      <c r="L914" s="196"/>
    </row>
    <row r="915" spans="1:12" ht="12.75" customHeight="1" x14ac:dyDescent="0.2">
      <c r="A915" s="132" t="s">
        <v>1514</v>
      </c>
      <c r="B915" s="22" t="s">
        <v>1512</v>
      </c>
      <c r="C915" s="128">
        <v>77.14</v>
      </c>
      <c r="D915" s="31">
        <v>98000</v>
      </c>
      <c r="E915" s="24" t="s">
        <v>1603</v>
      </c>
      <c r="F915" s="129">
        <v>14.2903</v>
      </c>
      <c r="G915" s="32">
        <v>147083.06</v>
      </c>
      <c r="H915" s="28" t="s">
        <v>76</v>
      </c>
      <c r="I915" s="248" t="s">
        <v>76</v>
      </c>
      <c r="J915" s="194"/>
      <c r="K915" s="195"/>
      <c r="L915" s="196"/>
    </row>
    <row r="916" spans="1:12" ht="12.75" customHeight="1" x14ac:dyDescent="0.2">
      <c r="A916" s="132" t="s">
        <v>1515</v>
      </c>
      <c r="B916" s="22" t="s">
        <v>1512</v>
      </c>
      <c r="C916" s="128">
        <v>102.07000000000001</v>
      </c>
      <c r="D916" s="31">
        <v>98000</v>
      </c>
      <c r="E916" s="24" t="s">
        <v>1603</v>
      </c>
      <c r="F916" s="129">
        <v>21.665900000000001</v>
      </c>
      <c r="G916" s="32">
        <v>222996.49</v>
      </c>
      <c r="H916" s="28" t="s">
        <v>76</v>
      </c>
      <c r="I916" s="248" t="s">
        <v>76</v>
      </c>
      <c r="J916" s="194"/>
      <c r="K916" s="195"/>
      <c r="L916" s="196"/>
    </row>
    <row r="917" spans="1:12" ht="12.75" customHeight="1" x14ac:dyDescent="0.2">
      <c r="A917" s="132" t="s">
        <v>1516</v>
      </c>
      <c r="B917" s="22" t="s">
        <v>1517</v>
      </c>
      <c r="C917" s="128">
        <v>58.43</v>
      </c>
      <c r="D917" s="31">
        <v>98000</v>
      </c>
      <c r="E917" s="24" t="s">
        <v>1603</v>
      </c>
      <c r="F917" s="129">
        <v>11.5467</v>
      </c>
      <c r="G917" s="32">
        <v>118844.53</v>
      </c>
      <c r="H917" s="28" t="s">
        <v>76</v>
      </c>
      <c r="I917" s="248" t="s">
        <v>76</v>
      </c>
      <c r="J917" s="194"/>
      <c r="K917" s="195"/>
      <c r="L917" s="196"/>
    </row>
    <row r="918" spans="1:12" ht="12.75" customHeight="1" x14ac:dyDescent="0.2">
      <c r="A918" s="132" t="s">
        <v>1518</v>
      </c>
      <c r="B918" s="22" t="s">
        <v>1517</v>
      </c>
      <c r="C918" s="128">
        <v>50.419999999999995</v>
      </c>
      <c r="D918" s="31">
        <v>98000</v>
      </c>
      <c r="E918" s="24" t="s">
        <v>1603</v>
      </c>
      <c r="F918" s="129">
        <v>10.4971</v>
      </c>
      <c r="G918" s="32">
        <v>108041.51</v>
      </c>
      <c r="H918" s="28" t="s">
        <v>76</v>
      </c>
      <c r="I918" s="248" t="s">
        <v>76</v>
      </c>
      <c r="J918" s="194"/>
      <c r="K918" s="195"/>
      <c r="L918" s="196"/>
    </row>
    <row r="919" spans="1:12" ht="12.75" customHeight="1" x14ac:dyDescent="0.2">
      <c r="A919" s="132" t="s">
        <v>1519</v>
      </c>
      <c r="B919" s="22" t="s">
        <v>1517</v>
      </c>
      <c r="C919" s="128">
        <v>30.360000000000003</v>
      </c>
      <c r="D919" s="31">
        <v>98000</v>
      </c>
      <c r="E919" s="24" t="s">
        <v>1603</v>
      </c>
      <c r="F919" s="129">
        <v>9.5428999999999995</v>
      </c>
      <c r="G919" s="32">
        <v>98220.39</v>
      </c>
      <c r="H919" s="28" t="s">
        <v>76</v>
      </c>
      <c r="I919" s="248" t="s">
        <v>76</v>
      </c>
      <c r="J919" s="194"/>
      <c r="K919" s="195"/>
      <c r="L919" s="196"/>
    </row>
    <row r="920" spans="1:12" ht="12.75" customHeight="1" x14ac:dyDescent="0.2">
      <c r="A920" s="132" t="s">
        <v>1520</v>
      </c>
      <c r="B920" s="22" t="s">
        <v>1517</v>
      </c>
      <c r="C920" s="128">
        <v>2.6599999999999997</v>
      </c>
      <c r="D920" s="31">
        <v>47938</v>
      </c>
      <c r="E920" s="24" t="s">
        <v>1603</v>
      </c>
      <c r="F920" s="129">
        <v>0.44529999999999997</v>
      </c>
      <c r="G920" s="32">
        <v>4583.25</v>
      </c>
      <c r="H920" s="28" t="s">
        <v>76</v>
      </c>
      <c r="I920" s="248" t="s">
        <v>76</v>
      </c>
      <c r="J920" s="194"/>
      <c r="K920" s="195"/>
      <c r="L920" s="196"/>
    </row>
    <row r="921" spans="1:12" ht="12.75" customHeight="1" x14ac:dyDescent="0.2">
      <c r="A921" s="132" t="s">
        <v>1521</v>
      </c>
      <c r="B921" s="22" t="s">
        <v>1522</v>
      </c>
      <c r="C921" s="128">
        <v>2.11</v>
      </c>
      <c r="D921" s="31">
        <v>33000</v>
      </c>
      <c r="E921" s="24" t="s">
        <v>1603</v>
      </c>
      <c r="F921" s="129">
        <v>0.15740000000000001</v>
      </c>
      <c r="G921" s="32">
        <v>1620.04</v>
      </c>
      <c r="H921" s="28" t="s">
        <v>76</v>
      </c>
      <c r="I921" s="248" t="s">
        <v>76</v>
      </c>
      <c r="J921" s="194"/>
      <c r="K921" s="195"/>
      <c r="L921" s="196"/>
    </row>
    <row r="922" spans="1:12" ht="12.75" customHeight="1" x14ac:dyDescent="0.2">
      <c r="A922" s="132" t="s">
        <v>1523</v>
      </c>
      <c r="B922" s="22" t="s">
        <v>1522</v>
      </c>
      <c r="C922" s="128">
        <v>37.1</v>
      </c>
      <c r="D922" s="31">
        <v>98000</v>
      </c>
      <c r="E922" s="24" t="s">
        <v>1603</v>
      </c>
      <c r="F922" s="129">
        <v>5.5671999999999997</v>
      </c>
      <c r="G922" s="32">
        <v>57300.46</v>
      </c>
      <c r="H922" s="28" t="s">
        <v>76</v>
      </c>
      <c r="I922" s="248" t="s">
        <v>76</v>
      </c>
      <c r="J922" s="194"/>
      <c r="K922" s="195"/>
      <c r="L922" s="196"/>
    </row>
    <row r="923" spans="1:12" ht="12.75" customHeight="1" x14ac:dyDescent="0.2">
      <c r="A923" s="132" t="s">
        <v>1524</v>
      </c>
      <c r="B923" s="22" t="s">
        <v>1522</v>
      </c>
      <c r="C923" s="128">
        <v>50.61</v>
      </c>
      <c r="D923" s="31">
        <v>98000</v>
      </c>
      <c r="E923" s="24" t="s">
        <v>1603</v>
      </c>
      <c r="F923" s="129">
        <v>8.8282000000000007</v>
      </c>
      <c r="G923" s="32">
        <v>90864.34</v>
      </c>
      <c r="H923" s="28" t="s">
        <v>76</v>
      </c>
      <c r="I923" s="248" t="s">
        <v>76</v>
      </c>
      <c r="J923" s="194"/>
      <c r="K923" s="195"/>
      <c r="L923" s="196"/>
    </row>
    <row r="924" spans="1:12" ht="12.75" customHeight="1" x14ac:dyDescent="0.2">
      <c r="A924" s="132" t="s">
        <v>1525</v>
      </c>
      <c r="B924" s="22" t="s">
        <v>1522</v>
      </c>
      <c r="C924" s="128">
        <v>72.210000000000008</v>
      </c>
      <c r="D924" s="31">
        <v>98000</v>
      </c>
      <c r="E924" s="24" t="s">
        <v>1603</v>
      </c>
      <c r="F924" s="129">
        <v>13.2286</v>
      </c>
      <c r="G924" s="32">
        <v>136155.5</v>
      </c>
      <c r="H924" s="28" t="s">
        <v>76</v>
      </c>
      <c r="I924" s="248" t="s">
        <v>76</v>
      </c>
      <c r="J924" s="194"/>
      <c r="K924" s="195"/>
      <c r="L924" s="196"/>
    </row>
    <row r="925" spans="1:12" ht="12.75" customHeight="1" x14ac:dyDescent="0.2">
      <c r="A925" s="132" t="s">
        <v>1526</v>
      </c>
      <c r="B925" s="22" t="s">
        <v>1527</v>
      </c>
      <c r="C925" s="128">
        <v>19.28</v>
      </c>
      <c r="D925" s="31">
        <v>58745</v>
      </c>
      <c r="E925" s="24" t="s">
        <v>1603</v>
      </c>
      <c r="F925" s="129">
        <v>1.5108999999999999</v>
      </c>
      <c r="G925" s="32">
        <v>15550.95</v>
      </c>
      <c r="H925" s="28" t="s">
        <v>76</v>
      </c>
      <c r="I925" s="248" t="s">
        <v>76</v>
      </c>
      <c r="J925" s="194"/>
      <c r="K925" s="195"/>
      <c r="L925" s="196"/>
    </row>
    <row r="926" spans="1:12" ht="12.75" customHeight="1" x14ac:dyDescent="0.2">
      <c r="A926" s="132" t="s">
        <v>1528</v>
      </c>
      <c r="B926" s="22" t="s">
        <v>1527</v>
      </c>
      <c r="C926" s="128">
        <v>48.51</v>
      </c>
      <c r="D926" s="31">
        <v>98000</v>
      </c>
      <c r="E926" s="24" t="s">
        <v>1603</v>
      </c>
      <c r="F926" s="129">
        <v>5.1913</v>
      </c>
      <c r="G926" s="32">
        <v>53431.51</v>
      </c>
      <c r="H926" s="28" t="s">
        <v>76</v>
      </c>
      <c r="I926" s="248" t="s">
        <v>76</v>
      </c>
      <c r="J926" s="194"/>
      <c r="K926" s="195"/>
      <c r="L926" s="196"/>
    </row>
    <row r="927" spans="1:12" ht="12.75" customHeight="1" x14ac:dyDescent="0.2">
      <c r="A927" s="132" t="s">
        <v>1529</v>
      </c>
      <c r="B927" s="22" t="s">
        <v>1527</v>
      </c>
      <c r="C927" s="128">
        <v>59.66</v>
      </c>
      <c r="D927" s="31">
        <v>98000</v>
      </c>
      <c r="E927" s="24" t="s">
        <v>1603</v>
      </c>
      <c r="F927" s="129">
        <v>8.2799999999999994</v>
      </c>
      <c r="G927" s="32">
        <v>85221.98</v>
      </c>
      <c r="H927" s="28" t="s">
        <v>76</v>
      </c>
      <c r="I927" s="248" t="s">
        <v>76</v>
      </c>
      <c r="J927" s="194"/>
      <c r="K927" s="195"/>
      <c r="L927" s="196"/>
    </row>
    <row r="928" spans="1:12" ht="12.75" customHeight="1" x14ac:dyDescent="0.2">
      <c r="A928" s="132" t="s">
        <v>1530</v>
      </c>
      <c r="B928" s="22" t="s">
        <v>1527</v>
      </c>
      <c r="C928" s="128">
        <v>71.430000000000007</v>
      </c>
      <c r="D928" s="31">
        <v>98000</v>
      </c>
      <c r="E928" s="24" t="s">
        <v>1603</v>
      </c>
      <c r="F928" s="129">
        <v>12.2454</v>
      </c>
      <c r="G928" s="32">
        <v>126035.9</v>
      </c>
      <c r="H928" s="28" t="s">
        <v>76</v>
      </c>
      <c r="I928" s="248" t="s">
        <v>76</v>
      </c>
      <c r="J928" s="194"/>
      <c r="K928" s="195"/>
      <c r="L928" s="196"/>
    </row>
    <row r="929" spans="1:12" ht="12.75" customHeight="1" x14ac:dyDescent="0.2">
      <c r="A929" s="132" t="s">
        <v>1531</v>
      </c>
      <c r="B929" s="22" t="s">
        <v>1532</v>
      </c>
      <c r="C929" s="128">
        <v>25.130000000000003</v>
      </c>
      <c r="D929" s="31">
        <v>79263</v>
      </c>
      <c r="E929" s="24" t="s">
        <v>1603</v>
      </c>
      <c r="F929" s="129">
        <v>2.9634</v>
      </c>
      <c r="G929" s="32">
        <v>30500.82</v>
      </c>
      <c r="H929" s="28" t="s">
        <v>76</v>
      </c>
      <c r="I929" s="248" t="s">
        <v>76</v>
      </c>
      <c r="J929" s="194"/>
      <c r="K929" s="195"/>
      <c r="L929" s="196"/>
    </row>
    <row r="930" spans="1:12" ht="12.75" customHeight="1" x14ac:dyDescent="0.2">
      <c r="A930" s="132" t="s">
        <v>1533</v>
      </c>
      <c r="B930" s="22" t="s">
        <v>1532</v>
      </c>
      <c r="C930" s="128">
        <v>44.03</v>
      </c>
      <c r="D930" s="31">
        <v>98000</v>
      </c>
      <c r="E930" s="24" t="s">
        <v>1603</v>
      </c>
      <c r="F930" s="129">
        <v>5.8705999999999996</v>
      </c>
      <c r="G930" s="32">
        <v>60423.21</v>
      </c>
      <c r="H930" s="28" t="s">
        <v>76</v>
      </c>
      <c r="I930" s="248" t="s">
        <v>76</v>
      </c>
      <c r="J930" s="194"/>
      <c r="K930" s="195"/>
      <c r="L930" s="196"/>
    </row>
    <row r="931" spans="1:12" ht="12.75" customHeight="1" x14ac:dyDescent="0.2">
      <c r="A931" s="132" t="s">
        <v>1534</v>
      </c>
      <c r="B931" s="22" t="s">
        <v>1532</v>
      </c>
      <c r="C931" s="128">
        <v>53.239999999999995</v>
      </c>
      <c r="D931" s="31">
        <v>98000</v>
      </c>
      <c r="E931" s="24" t="s">
        <v>1603</v>
      </c>
      <c r="F931" s="129">
        <v>7.7591999999999999</v>
      </c>
      <c r="G931" s="32">
        <v>79861.64</v>
      </c>
      <c r="H931" s="28" t="s">
        <v>76</v>
      </c>
      <c r="I931" s="248" t="s">
        <v>76</v>
      </c>
      <c r="J931" s="194"/>
      <c r="K931" s="195"/>
      <c r="L931" s="196"/>
    </row>
    <row r="932" spans="1:12" ht="12.75" customHeight="1" x14ac:dyDescent="0.2">
      <c r="A932" s="132" t="s">
        <v>1535</v>
      </c>
      <c r="B932" s="22" t="s">
        <v>1532</v>
      </c>
      <c r="C932" s="128">
        <v>63.07</v>
      </c>
      <c r="D932" s="31">
        <v>98000</v>
      </c>
      <c r="E932" s="24" t="s">
        <v>1603</v>
      </c>
      <c r="F932" s="129">
        <v>10.4732</v>
      </c>
      <c r="G932" s="32">
        <v>107795.52</v>
      </c>
      <c r="H932" s="28" t="s">
        <v>76</v>
      </c>
      <c r="I932" s="248" t="s">
        <v>76</v>
      </c>
      <c r="J932" s="194"/>
      <c r="K932" s="195"/>
      <c r="L932" s="196"/>
    </row>
    <row r="933" spans="1:12" ht="12.75" customHeight="1" x14ac:dyDescent="0.2">
      <c r="A933" s="132" t="s">
        <v>1536</v>
      </c>
      <c r="B933" s="22" t="s">
        <v>1537</v>
      </c>
      <c r="C933" s="128">
        <v>22.34</v>
      </c>
      <c r="D933" s="31">
        <v>65742</v>
      </c>
      <c r="E933" s="24" t="s">
        <v>1603</v>
      </c>
      <c r="F933" s="129">
        <v>1.7222999999999999</v>
      </c>
      <c r="G933" s="32">
        <v>17726.79</v>
      </c>
      <c r="H933" s="28" t="s">
        <v>76</v>
      </c>
      <c r="I933" s="248" t="s">
        <v>76</v>
      </c>
      <c r="J933" s="194"/>
      <c r="K933" s="195"/>
      <c r="L933" s="196"/>
    </row>
    <row r="934" spans="1:12" ht="12.75" customHeight="1" x14ac:dyDescent="0.2">
      <c r="A934" s="132" t="s">
        <v>1538</v>
      </c>
      <c r="B934" s="22" t="s">
        <v>1537</v>
      </c>
      <c r="C934" s="128">
        <v>36.199999999999996</v>
      </c>
      <c r="D934" s="31">
        <v>98000</v>
      </c>
      <c r="E934" s="24" t="s">
        <v>1603</v>
      </c>
      <c r="F934" s="129">
        <v>4.2525000000000004</v>
      </c>
      <c r="G934" s="32">
        <v>43768.9</v>
      </c>
      <c r="H934" s="28" t="s">
        <v>76</v>
      </c>
      <c r="I934" s="248" t="s">
        <v>76</v>
      </c>
      <c r="J934" s="194"/>
      <c r="K934" s="195"/>
      <c r="L934" s="196"/>
    </row>
    <row r="935" spans="1:12" ht="12.75" customHeight="1" x14ac:dyDescent="0.2">
      <c r="A935" s="132" t="s">
        <v>1539</v>
      </c>
      <c r="B935" s="22" t="s">
        <v>1537</v>
      </c>
      <c r="C935" s="128">
        <v>48.44</v>
      </c>
      <c r="D935" s="31">
        <v>98000</v>
      </c>
      <c r="E935" s="24" t="s">
        <v>1603</v>
      </c>
      <c r="F935" s="129">
        <v>6.5587</v>
      </c>
      <c r="G935" s="32">
        <v>67505.490000000005</v>
      </c>
      <c r="H935" s="28" t="s">
        <v>76</v>
      </c>
      <c r="I935" s="248" t="s">
        <v>76</v>
      </c>
      <c r="J935" s="194"/>
      <c r="K935" s="195"/>
      <c r="L935" s="196"/>
    </row>
    <row r="936" spans="1:12" ht="12.75" customHeight="1" x14ac:dyDescent="0.2">
      <c r="A936" s="132" t="s">
        <v>1540</v>
      </c>
      <c r="B936" s="22" t="s">
        <v>1537</v>
      </c>
      <c r="C936" s="128">
        <v>53.96</v>
      </c>
      <c r="D936" s="31">
        <v>98000</v>
      </c>
      <c r="E936" s="24" t="s">
        <v>1603</v>
      </c>
      <c r="F936" s="129">
        <v>7.0749000000000004</v>
      </c>
      <c r="G936" s="32">
        <v>72818.48</v>
      </c>
      <c r="H936" s="28" t="s">
        <v>76</v>
      </c>
      <c r="I936" s="248" t="s">
        <v>76</v>
      </c>
      <c r="J936" s="194"/>
      <c r="K936" s="195"/>
      <c r="L936" s="196"/>
    </row>
    <row r="937" spans="1:12" ht="12.75" customHeight="1" x14ac:dyDescent="0.2">
      <c r="A937" s="132" t="s">
        <v>1541</v>
      </c>
      <c r="B937" s="22" t="s">
        <v>1542</v>
      </c>
      <c r="C937" s="128">
        <v>25.09</v>
      </c>
      <c r="D937" s="31">
        <v>75529</v>
      </c>
      <c r="E937" s="24" t="s">
        <v>1603</v>
      </c>
      <c r="F937" s="129">
        <v>2.7503000000000002</v>
      </c>
      <c r="G937" s="32">
        <v>28307.49</v>
      </c>
      <c r="H937" s="28" t="s">
        <v>76</v>
      </c>
      <c r="I937" s="248" t="s">
        <v>76</v>
      </c>
      <c r="J937" s="194"/>
      <c r="K937" s="195"/>
      <c r="L937" s="196"/>
    </row>
    <row r="938" spans="1:12" ht="12.75" customHeight="1" x14ac:dyDescent="0.2">
      <c r="A938" s="132" t="s">
        <v>1543</v>
      </c>
      <c r="B938" s="22" t="s">
        <v>1542</v>
      </c>
      <c r="C938" s="128">
        <v>35.82</v>
      </c>
      <c r="D938" s="31">
        <v>98000</v>
      </c>
      <c r="E938" s="24" t="s">
        <v>1603</v>
      </c>
      <c r="F938" s="129">
        <v>4.7484999999999999</v>
      </c>
      <c r="G938" s="32">
        <v>48873.98</v>
      </c>
      <c r="H938" s="28" t="s">
        <v>76</v>
      </c>
      <c r="I938" s="248" t="s">
        <v>76</v>
      </c>
      <c r="J938" s="194"/>
      <c r="K938" s="195"/>
      <c r="L938" s="196"/>
    </row>
    <row r="939" spans="1:12" ht="12.75" customHeight="1" x14ac:dyDescent="0.2">
      <c r="A939" s="132" t="s">
        <v>1544</v>
      </c>
      <c r="B939" s="22" t="s">
        <v>1542</v>
      </c>
      <c r="C939" s="128">
        <v>43.419999999999995</v>
      </c>
      <c r="D939" s="31">
        <v>98000</v>
      </c>
      <c r="E939" s="24" t="s">
        <v>1603</v>
      </c>
      <c r="F939" s="129">
        <v>6.1882999999999999</v>
      </c>
      <c r="G939" s="32">
        <v>63693.14</v>
      </c>
      <c r="H939" s="28" t="s">
        <v>76</v>
      </c>
      <c r="I939" s="248" t="s">
        <v>76</v>
      </c>
      <c r="J939" s="194"/>
      <c r="K939" s="195"/>
      <c r="L939" s="196"/>
    </row>
    <row r="940" spans="1:12" ht="12.75" customHeight="1" x14ac:dyDescent="0.2">
      <c r="A940" s="132" t="s">
        <v>1545</v>
      </c>
      <c r="B940" s="22" t="s">
        <v>1542</v>
      </c>
      <c r="C940" s="128">
        <v>49.58</v>
      </c>
      <c r="D940" s="31">
        <v>98000</v>
      </c>
      <c r="E940" s="24" t="s">
        <v>1603</v>
      </c>
      <c r="F940" s="129">
        <v>7.9508000000000001</v>
      </c>
      <c r="G940" s="32">
        <v>81833.69</v>
      </c>
      <c r="H940" s="28" t="s">
        <v>76</v>
      </c>
      <c r="I940" s="248" t="s">
        <v>76</v>
      </c>
      <c r="J940" s="194"/>
      <c r="K940" s="195"/>
      <c r="L940" s="196"/>
    </row>
    <row r="941" spans="1:12" ht="12.75" customHeight="1" x14ac:dyDescent="0.2">
      <c r="A941" s="132" t="s">
        <v>1546</v>
      </c>
      <c r="B941" s="22" t="s">
        <v>1547</v>
      </c>
      <c r="C941" s="128">
        <v>19.810000000000002</v>
      </c>
      <c r="D941" s="31">
        <v>54084</v>
      </c>
      <c r="E941" s="24" t="s">
        <v>1603</v>
      </c>
      <c r="F941" s="129">
        <v>2.1292</v>
      </c>
      <c r="G941" s="32">
        <v>21914.81</v>
      </c>
      <c r="H941" s="28" t="s">
        <v>76</v>
      </c>
      <c r="I941" s="248" t="s">
        <v>76</v>
      </c>
      <c r="J941" s="194"/>
      <c r="K941" s="195"/>
      <c r="L941" s="196"/>
    </row>
    <row r="942" spans="1:12" ht="12.75" customHeight="1" x14ac:dyDescent="0.2">
      <c r="A942" s="132" t="s">
        <v>1548</v>
      </c>
      <c r="B942" s="22" t="s">
        <v>1547</v>
      </c>
      <c r="C942" s="128">
        <v>30.040000000000003</v>
      </c>
      <c r="D942" s="31">
        <v>81009</v>
      </c>
      <c r="E942" s="24" t="s">
        <v>1603</v>
      </c>
      <c r="F942" s="129">
        <v>3.6046999999999998</v>
      </c>
      <c r="G942" s="32">
        <v>37101.410000000003</v>
      </c>
      <c r="H942" s="28" t="s">
        <v>76</v>
      </c>
      <c r="I942" s="248" t="s">
        <v>76</v>
      </c>
      <c r="J942" s="194"/>
      <c r="K942" s="195"/>
      <c r="L942" s="196"/>
    </row>
    <row r="943" spans="1:12" ht="12.75" customHeight="1" x14ac:dyDescent="0.2">
      <c r="A943" s="132" t="s">
        <v>1549</v>
      </c>
      <c r="B943" s="22" t="s">
        <v>1547</v>
      </c>
      <c r="C943" s="128">
        <v>38.47</v>
      </c>
      <c r="D943" s="31">
        <v>98000</v>
      </c>
      <c r="E943" s="24" t="s">
        <v>1603</v>
      </c>
      <c r="F943" s="129">
        <v>5.2683999999999997</v>
      </c>
      <c r="G943" s="32">
        <v>54225.06</v>
      </c>
      <c r="H943" s="28" t="s">
        <v>76</v>
      </c>
      <c r="I943" s="248" t="s">
        <v>76</v>
      </c>
      <c r="J943" s="194"/>
      <c r="K943" s="195"/>
      <c r="L943" s="196"/>
    </row>
    <row r="944" spans="1:12" ht="12.75" customHeight="1" x14ac:dyDescent="0.2">
      <c r="A944" s="132" t="s">
        <v>1550</v>
      </c>
      <c r="B944" s="22" t="s">
        <v>1547</v>
      </c>
      <c r="C944" s="128">
        <v>44.15</v>
      </c>
      <c r="D944" s="31">
        <v>98000</v>
      </c>
      <c r="E944" s="24" t="s">
        <v>1603</v>
      </c>
      <c r="F944" s="129">
        <v>6.0423999999999998</v>
      </c>
      <c r="G944" s="32">
        <v>62191.46</v>
      </c>
      <c r="H944" s="28" t="s">
        <v>76</v>
      </c>
      <c r="I944" s="248" t="s">
        <v>76</v>
      </c>
      <c r="J944" s="194"/>
      <c r="K944" s="195"/>
      <c r="L944" s="196"/>
    </row>
    <row r="945" spans="1:12" ht="12.75" customHeight="1" x14ac:dyDescent="0.2">
      <c r="A945" s="132" t="s">
        <v>1551</v>
      </c>
      <c r="B945" s="22" t="s">
        <v>1552</v>
      </c>
      <c r="C945" s="128">
        <v>19.34</v>
      </c>
      <c r="D945" s="31">
        <v>69222</v>
      </c>
      <c r="E945" s="24" t="s">
        <v>1603</v>
      </c>
      <c r="F945" s="129">
        <v>2.7332000000000001</v>
      </c>
      <c r="G945" s="32">
        <v>28131.49</v>
      </c>
      <c r="H945" s="28" t="s">
        <v>76</v>
      </c>
      <c r="I945" s="248" t="s">
        <v>76</v>
      </c>
      <c r="J945" s="194"/>
      <c r="K945" s="195"/>
      <c r="L945" s="196"/>
    </row>
    <row r="946" spans="1:12" ht="12.75" customHeight="1" x14ac:dyDescent="0.2">
      <c r="A946" s="132" t="s">
        <v>1553</v>
      </c>
      <c r="B946" s="22" t="s">
        <v>1552</v>
      </c>
      <c r="C946" s="128">
        <v>22.110000000000003</v>
      </c>
      <c r="D946" s="31">
        <v>94281</v>
      </c>
      <c r="E946" s="24" t="s">
        <v>1603</v>
      </c>
      <c r="F946" s="129">
        <v>3.8628</v>
      </c>
      <c r="G946" s="32">
        <v>39757.910000000003</v>
      </c>
      <c r="H946" s="28" t="s">
        <v>76</v>
      </c>
      <c r="I946" s="248" t="s">
        <v>76</v>
      </c>
      <c r="J946" s="194"/>
      <c r="K946" s="195"/>
      <c r="L946" s="196"/>
    </row>
    <row r="947" spans="1:12" ht="12.75" customHeight="1" x14ac:dyDescent="0.2">
      <c r="A947" s="132" t="s">
        <v>1554</v>
      </c>
      <c r="B947" s="22" t="s">
        <v>1552</v>
      </c>
      <c r="C947" s="128">
        <v>38.04</v>
      </c>
      <c r="D947" s="31">
        <v>98000</v>
      </c>
      <c r="E947" s="24" t="s">
        <v>1603</v>
      </c>
      <c r="F947" s="129">
        <v>6.5635000000000003</v>
      </c>
      <c r="G947" s="32">
        <v>67554.89</v>
      </c>
      <c r="H947" s="28" t="s">
        <v>76</v>
      </c>
      <c r="I947" s="248" t="s">
        <v>76</v>
      </c>
      <c r="J947" s="194"/>
      <c r="K947" s="195"/>
      <c r="L947" s="196"/>
    </row>
    <row r="948" spans="1:12" ht="12.75" customHeight="1" x14ac:dyDescent="0.2">
      <c r="A948" s="132" t="s">
        <v>1555</v>
      </c>
      <c r="B948" s="22" t="s">
        <v>1552</v>
      </c>
      <c r="C948" s="128">
        <v>62.669999999999995</v>
      </c>
      <c r="D948" s="31">
        <v>98000</v>
      </c>
      <c r="E948" s="24" t="s">
        <v>1603</v>
      </c>
      <c r="F948" s="129">
        <v>11.913399999999999</v>
      </c>
      <c r="G948" s="32">
        <v>122618.79</v>
      </c>
      <c r="H948" s="28" t="s">
        <v>76</v>
      </c>
      <c r="I948" s="248" t="s">
        <v>76</v>
      </c>
      <c r="J948" s="194"/>
      <c r="K948" s="195"/>
      <c r="L948" s="196"/>
    </row>
    <row r="949" spans="1:12" ht="12.75" customHeight="1" x14ac:dyDescent="0.2">
      <c r="A949" s="132" t="s">
        <v>1556</v>
      </c>
      <c r="B949" s="22" t="s">
        <v>1557</v>
      </c>
      <c r="C949" s="128">
        <v>13.14</v>
      </c>
      <c r="D949" s="31">
        <v>40099</v>
      </c>
      <c r="E949" s="24" t="s">
        <v>1603</v>
      </c>
      <c r="F949" s="129">
        <v>1.1778999999999999</v>
      </c>
      <c r="G949" s="32">
        <v>12123.55</v>
      </c>
      <c r="H949" s="28" t="s">
        <v>76</v>
      </c>
      <c r="I949" s="248" t="s">
        <v>76</v>
      </c>
      <c r="J949" s="194"/>
      <c r="K949" s="195"/>
      <c r="L949" s="196"/>
    </row>
    <row r="950" spans="1:12" ht="12.75" customHeight="1" x14ac:dyDescent="0.2">
      <c r="A950" s="132" t="s">
        <v>1558</v>
      </c>
      <c r="B950" s="22" t="s">
        <v>1557</v>
      </c>
      <c r="C950" s="128">
        <v>21.240000000000002</v>
      </c>
      <c r="D950" s="31">
        <v>53823</v>
      </c>
      <c r="E950" s="24" t="s">
        <v>1603</v>
      </c>
      <c r="F950" s="129">
        <v>2.5158</v>
      </c>
      <c r="G950" s="32">
        <v>25893.9</v>
      </c>
      <c r="H950" s="28" t="s">
        <v>76</v>
      </c>
      <c r="I950" s="248" t="s">
        <v>76</v>
      </c>
      <c r="J950" s="194"/>
      <c r="K950" s="195"/>
      <c r="L950" s="196"/>
    </row>
    <row r="951" spans="1:12" ht="12.75" customHeight="1" x14ac:dyDescent="0.2">
      <c r="A951" s="132" t="s">
        <v>1559</v>
      </c>
      <c r="B951" s="22" t="s">
        <v>1557</v>
      </c>
      <c r="C951" s="128">
        <v>31.330000000000002</v>
      </c>
      <c r="D951" s="31">
        <v>87450</v>
      </c>
      <c r="E951" s="24" t="s">
        <v>1603</v>
      </c>
      <c r="F951" s="129">
        <v>4.0556000000000001</v>
      </c>
      <c r="G951" s="32">
        <v>41742.300000000003</v>
      </c>
      <c r="H951" s="28" t="s">
        <v>76</v>
      </c>
      <c r="I951" s="248" t="s">
        <v>76</v>
      </c>
      <c r="J951" s="194"/>
      <c r="K951" s="195"/>
      <c r="L951" s="196"/>
    </row>
    <row r="952" spans="1:12" ht="12.75" customHeight="1" x14ac:dyDescent="0.2">
      <c r="A952" s="132" t="s">
        <v>1560</v>
      </c>
      <c r="B952" s="22" t="s">
        <v>1557</v>
      </c>
      <c r="C952" s="128">
        <v>36.15</v>
      </c>
      <c r="D952" s="31">
        <v>98000</v>
      </c>
      <c r="E952" s="24" t="s">
        <v>1603</v>
      </c>
      <c r="F952" s="129">
        <v>5.2441000000000004</v>
      </c>
      <c r="G952" s="32">
        <v>53974.95</v>
      </c>
      <c r="H952" s="28" t="s">
        <v>76</v>
      </c>
      <c r="I952" s="248" t="s">
        <v>76</v>
      </c>
      <c r="J952" s="194"/>
      <c r="K952" s="195"/>
      <c r="L952" s="196"/>
    </row>
    <row r="953" spans="1:12" ht="12.75" customHeight="1" x14ac:dyDescent="0.2">
      <c r="A953" s="132" t="s">
        <v>1561</v>
      </c>
      <c r="B953" s="22" t="s">
        <v>1562</v>
      </c>
      <c r="C953" s="128">
        <v>17.57</v>
      </c>
      <c r="D953" s="31">
        <v>38869</v>
      </c>
      <c r="E953" s="24" t="s">
        <v>1603</v>
      </c>
      <c r="F953" s="129">
        <v>2.1879</v>
      </c>
      <c r="G953" s="32">
        <v>22518.98</v>
      </c>
      <c r="H953" s="28" t="s">
        <v>76</v>
      </c>
      <c r="I953" s="248" t="s">
        <v>76</v>
      </c>
      <c r="J953" s="194"/>
      <c r="K953" s="195"/>
      <c r="L953" s="196"/>
    </row>
    <row r="954" spans="1:12" ht="12.75" customHeight="1" x14ac:dyDescent="0.2">
      <c r="A954" s="132" t="s">
        <v>1563</v>
      </c>
      <c r="B954" s="22" t="s">
        <v>1562</v>
      </c>
      <c r="C954" s="128">
        <v>24.42</v>
      </c>
      <c r="D954" s="31">
        <v>57571</v>
      </c>
      <c r="E954" s="24" t="s">
        <v>1603</v>
      </c>
      <c r="F954" s="129">
        <v>3.2223000000000002</v>
      </c>
      <c r="G954" s="32">
        <v>33165.550000000003</v>
      </c>
      <c r="H954" s="28" t="s">
        <v>76</v>
      </c>
      <c r="I954" s="248" t="s">
        <v>76</v>
      </c>
      <c r="J954" s="194"/>
      <c r="K954" s="195"/>
      <c r="L954" s="196"/>
    </row>
    <row r="955" spans="1:12" ht="12.75" customHeight="1" x14ac:dyDescent="0.2">
      <c r="A955" s="132" t="s">
        <v>1564</v>
      </c>
      <c r="B955" s="22" t="s">
        <v>1562</v>
      </c>
      <c r="C955" s="128">
        <v>32.489999999999995</v>
      </c>
      <c r="D955" s="31">
        <v>96592</v>
      </c>
      <c r="E955" s="24" t="s">
        <v>1603</v>
      </c>
      <c r="F955" s="129">
        <v>4.6802999999999999</v>
      </c>
      <c r="G955" s="32">
        <v>48172.03</v>
      </c>
      <c r="H955" s="28" t="s">
        <v>76</v>
      </c>
      <c r="I955" s="248" t="s">
        <v>76</v>
      </c>
      <c r="J955" s="194"/>
      <c r="K955" s="195"/>
      <c r="L955" s="196"/>
    </row>
    <row r="956" spans="1:12" ht="12.75" customHeight="1" x14ac:dyDescent="0.2">
      <c r="A956" s="132" t="s">
        <v>1565</v>
      </c>
      <c r="B956" s="22" t="s">
        <v>1562</v>
      </c>
      <c r="C956" s="128">
        <v>38.339999999999996</v>
      </c>
      <c r="D956" s="31">
        <v>98000</v>
      </c>
      <c r="E956" s="24" t="s">
        <v>1603</v>
      </c>
      <c r="F956" s="129">
        <v>6.2295999999999996</v>
      </c>
      <c r="G956" s="32">
        <v>64118.22</v>
      </c>
      <c r="H956" s="28" t="s">
        <v>76</v>
      </c>
      <c r="I956" s="248" t="s">
        <v>76</v>
      </c>
      <c r="J956" s="194"/>
      <c r="K956" s="195"/>
      <c r="L956" s="196"/>
    </row>
    <row r="957" spans="1:12" ht="12.75" customHeight="1" x14ac:dyDescent="0.2">
      <c r="A957" s="132" t="s">
        <v>1566</v>
      </c>
      <c r="B957" s="22" t="s">
        <v>1567</v>
      </c>
      <c r="C957" s="128">
        <v>14.39</v>
      </c>
      <c r="D957" s="31">
        <v>43683</v>
      </c>
      <c r="E957" s="24" t="s">
        <v>1603</v>
      </c>
      <c r="F957" s="129">
        <v>1.6593</v>
      </c>
      <c r="G957" s="32">
        <v>17078.36</v>
      </c>
      <c r="H957" s="28" t="s">
        <v>76</v>
      </c>
      <c r="I957" s="248" t="s">
        <v>76</v>
      </c>
      <c r="J957" s="194"/>
      <c r="K957" s="195"/>
      <c r="L957" s="196"/>
    </row>
    <row r="958" spans="1:12" ht="12.75" customHeight="1" x14ac:dyDescent="0.2">
      <c r="A958" s="132" t="s">
        <v>1568</v>
      </c>
      <c r="B958" s="22" t="s">
        <v>1567</v>
      </c>
      <c r="C958" s="128">
        <v>21.540000000000003</v>
      </c>
      <c r="D958" s="31">
        <v>68285</v>
      </c>
      <c r="E958" s="24" t="s">
        <v>1603</v>
      </c>
      <c r="F958" s="129">
        <v>2.6829999999999998</v>
      </c>
      <c r="G958" s="32">
        <v>27614.799999999999</v>
      </c>
      <c r="H958" s="28" t="s">
        <v>76</v>
      </c>
      <c r="I958" s="248" t="s">
        <v>76</v>
      </c>
      <c r="J958" s="194"/>
      <c r="K958" s="195"/>
      <c r="L958" s="196"/>
    </row>
    <row r="959" spans="1:12" ht="12.75" customHeight="1" x14ac:dyDescent="0.2">
      <c r="A959" s="132" t="s">
        <v>1569</v>
      </c>
      <c r="B959" s="22" t="s">
        <v>1567</v>
      </c>
      <c r="C959" s="128">
        <v>28.540000000000003</v>
      </c>
      <c r="D959" s="31">
        <v>89555</v>
      </c>
      <c r="E959" s="24" t="s">
        <v>1603</v>
      </c>
      <c r="F959" s="129">
        <v>3.7601</v>
      </c>
      <c r="G959" s="32">
        <v>38700.870000000003</v>
      </c>
      <c r="H959" s="28" t="s">
        <v>76</v>
      </c>
      <c r="I959" s="248" t="s">
        <v>76</v>
      </c>
      <c r="J959" s="194"/>
      <c r="K959" s="195"/>
      <c r="L959" s="196"/>
    </row>
    <row r="960" spans="1:12" ht="12.75" customHeight="1" x14ac:dyDescent="0.2">
      <c r="A960" s="132" t="s">
        <v>1570</v>
      </c>
      <c r="B960" s="22" t="s">
        <v>1567</v>
      </c>
      <c r="C960" s="128">
        <v>33.39</v>
      </c>
      <c r="D960" s="31">
        <v>98000</v>
      </c>
      <c r="E960" s="24" t="s">
        <v>1603</v>
      </c>
      <c r="F960" s="129">
        <v>4.8826999999999998</v>
      </c>
      <c r="G960" s="32">
        <v>50255.24</v>
      </c>
      <c r="H960" s="28" t="s">
        <v>76</v>
      </c>
      <c r="I960" s="248" t="s">
        <v>76</v>
      </c>
      <c r="J960" s="194"/>
      <c r="K960" s="195"/>
      <c r="L960" s="196"/>
    </row>
    <row r="961" spans="1:12" ht="12.75" customHeight="1" x14ac:dyDescent="0.2">
      <c r="A961" s="132" t="s">
        <v>1571</v>
      </c>
      <c r="B961" s="22" t="s">
        <v>1572</v>
      </c>
      <c r="C961" s="128">
        <v>11.24</v>
      </c>
      <c r="D961" s="31">
        <v>33000</v>
      </c>
      <c r="E961" s="24" t="s">
        <v>1603</v>
      </c>
      <c r="F961" s="129">
        <v>0.92400000000000004</v>
      </c>
      <c r="G961" s="32">
        <v>9510.2800000000007</v>
      </c>
      <c r="H961" s="28" t="s">
        <v>76</v>
      </c>
      <c r="I961" s="248" t="s">
        <v>76</v>
      </c>
      <c r="J961" s="194"/>
      <c r="K961" s="195"/>
      <c r="L961" s="196"/>
    </row>
    <row r="962" spans="1:12" ht="12.75" customHeight="1" x14ac:dyDescent="0.2">
      <c r="A962" s="132" t="s">
        <v>1573</v>
      </c>
      <c r="B962" s="22" t="s">
        <v>1572</v>
      </c>
      <c r="C962" s="128">
        <v>20.09</v>
      </c>
      <c r="D962" s="31">
        <v>44537</v>
      </c>
      <c r="E962" s="24" t="s">
        <v>1603</v>
      </c>
      <c r="F962" s="129">
        <v>2.2768000000000002</v>
      </c>
      <c r="G962" s="32">
        <v>23433.99</v>
      </c>
      <c r="H962" s="28" t="s">
        <v>76</v>
      </c>
      <c r="I962" s="248" t="s">
        <v>76</v>
      </c>
      <c r="J962" s="194"/>
      <c r="K962" s="195"/>
      <c r="L962" s="196"/>
    </row>
    <row r="963" spans="1:12" ht="12.75" customHeight="1" x14ac:dyDescent="0.2">
      <c r="A963" s="132" t="s">
        <v>1574</v>
      </c>
      <c r="B963" s="22" t="s">
        <v>1572</v>
      </c>
      <c r="C963" s="128">
        <v>28.53</v>
      </c>
      <c r="D963" s="31">
        <v>88327</v>
      </c>
      <c r="E963" s="24" t="s">
        <v>1603</v>
      </c>
      <c r="F963" s="129">
        <v>3.6402000000000001</v>
      </c>
      <c r="G963" s="32">
        <v>37466.79</v>
      </c>
      <c r="H963" s="28" t="s">
        <v>76</v>
      </c>
      <c r="I963" s="248" t="s">
        <v>76</v>
      </c>
      <c r="J963" s="194"/>
      <c r="K963" s="195"/>
      <c r="L963" s="196"/>
    </row>
    <row r="964" spans="1:12" ht="12.75" customHeight="1" x14ac:dyDescent="0.2">
      <c r="A964" s="132" t="s">
        <v>1575</v>
      </c>
      <c r="B964" s="22" t="s">
        <v>1572</v>
      </c>
      <c r="C964" s="128">
        <v>36.409999999999997</v>
      </c>
      <c r="D964" s="31">
        <v>98000</v>
      </c>
      <c r="E964" s="24" t="s">
        <v>1603</v>
      </c>
      <c r="F964" s="129">
        <v>5.0801999999999996</v>
      </c>
      <c r="G964" s="32">
        <v>52288.01</v>
      </c>
      <c r="H964" s="28" t="s">
        <v>76</v>
      </c>
      <c r="I964" s="248" t="s">
        <v>76</v>
      </c>
      <c r="J964" s="194"/>
      <c r="K964" s="195"/>
      <c r="L964" s="196"/>
    </row>
    <row r="965" spans="1:12" ht="12.75" customHeight="1" x14ac:dyDescent="0.2">
      <c r="A965" s="132" t="s">
        <v>1576</v>
      </c>
      <c r="B965" s="22" t="s">
        <v>1577</v>
      </c>
      <c r="C965" s="128">
        <v>8.2099999999999991</v>
      </c>
      <c r="D965" s="31">
        <v>33000</v>
      </c>
      <c r="E965" s="24" t="s">
        <v>1603</v>
      </c>
      <c r="F965" s="129">
        <v>0.60809999999999997</v>
      </c>
      <c r="G965" s="32">
        <v>6258.88</v>
      </c>
      <c r="H965" s="28" t="s">
        <v>76</v>
      </c>
      <c r="I965" s="248" t="s">
        <v>76</v>
      </c>
      <c r="J965" s="194"/>
      <c r="K965" s="195"/>
      <c r="L965" s="196"/>
    </row>
    <row r="966" spans="1:12" ht="12.75" customHeight="1" x14ac:dyDescent="0.2">
      <c r="A966" s="132" t="s">
        <v>1578</v>
      </c>
      <c r="B966" s="22" t="s">
        <v>1577</v>
      </c>
      <c r="C966" s="128">
        <v>13.98</v>
      </c>
      <c r="D966" s="31">
        <v>42779</v>
      </c>
      <c r="E966" s="24" t="s">
        <v>1603</v>
      </c>
      <c r="F966" s="129">
        <v>1.5378000000000001</v>
      </c>
      <c r="G966" s="32">
        <v>15827.82</v>
      </c>
      <c r="H966" s="28" t="s">
        <v>76</v>
      </c>
      <c r="I966" s="248" t="s">
        <v>76</v>
      </c>
      <c r="J966" s="194"/>
      <c r="K966" s="195"/>
      <c r="L966" s="196"/>
    </row>
    <row r="967" spans="1:12" ht="12.75" customHeight="1" x14ac:dyDescent="0.2">
      <c r="A967" s="132" t="s">
        <v>1579</v>
      </c>
      <c r="B967" s="22" t="s">
        <v>1577</v>
      </c>
      <c r="C967" s="128">
        <v>21.25</v>
      </c>
      <c r="D967" s="31">
        <v>73614</v>
      </c>
      <c r="E967" s="24" t="s">
        <v>1603</v>
      </c>
      <c r="F967" s="129">
        <v>2.7204999999999999</v>
      </c>
      <c r="G967" s="32">
        <v>28000.77</v>
      </c>
      <c r="H967" s="28" t="s">
        <v>76</v>
      </c>
      <c r="I967" s="248" t="s">
        <v>76</v>
      </c>
      <c r="J967" s="194"/>
      <c r="K967" s="195"/>
      <c r="L967" s="196"/>
    </row>
    <row r="968" spans="1:12" ht="12.75" customHeight="1" x14ac:dyDescent="0.2">
      <c r="A968" s="132" t="s">
        <v>1580</v>
      </c>
      <c r="B968" s="22" t="s">
        <v>1577</v>
      </c>
      <c r="C968" s="128">
        <v>24.17</v>
      </c>
      <c r="D968" s="31">
        <v>98000</v>
      </c>
      <c r="E968" s="24" t="s">
        <v>1603</v>
      </c>
      <c r="F968" s="129">
        <v>3.81</v>
      </c>
      <c r="G968" s="32">
        <v>39214.46</v>
      </c>
      <c r="H968" s="28" t="s">
        <v>76</v>
      </c>
      <c r="I968" s="248" t="s">
        <v>76</v>
      </c>
      <c r="J968" s="194"/>
      <c r="K968" s="195"/>
      <c r="L968" s="196"/>
    </row>
    <row r="969" spans="1:12" ht="12.75" customHeight="1" x14ac:dyDescent="0.2">
      <c r="A969" s="132" t="s">
        <v>1581</v>
      </c>
      <c r="B969" s="22" t="s">
        <v>1582</v>
      </c>
      <c r="C969" s="128">
        <v>11.19</v>
      </c>
      <c r="D969" s="31">
        <v>33000</v>
      </c>
      <c r="E969" s="24" t="s">
        <v>1603</v>
      </c>
      <c r="F969" s="129">
        <v>1.3665</v>
      </c>
      <c r="G969" s="32">
        <v>14064.71</v>
      </c>
      <c r="H969" s="28" t="s">
        <v>76</v>
      </c>
      <c r="I969" s="248" t="s">
        <v>76</v>
      </c>
      <c r="J969" s="194"/>
      <c r="K969" s="195"/>
      <c r="L969" s="196"/>
    </row>
    <row r="970" spans="1:12" ht="12.75" customHeight="1" x14ac:dyDescent="0.2">
      <c r="A970" s="132" t="s">
        <v>1583</v>
      </c>
      <c r="B970" s="22" t="s">
        <v>1582</v>
      </c>
      <c r="C970" s="128">
        <v>15.14</v>
      </c>
      <c r="D970" s="31">
        <v>37924</v>
      </c>
      <c r="E970" s="24" t="s">
        <v>1603</v>
      </c>
      <c r="F970" s="129">
        <v>2.0912000000000002</v>
      </c>
      <c r="G970" s="32">
        <v>21523.7</v>
      </c>
      <c r="H970" s="28" t="s">
        <v>76</v>
      </c>
      <c r="I970" s="248" t="s">
        <v>76</v>
      </c>
      <c r="J970" s="194"/>
      <c r="K970" s="195"/>
      <c r="L970" s="196"/>
    </row>
    <row r="971" spans="1:12" ht="12.75" customHeight="1" x14ac:dyDescent="0.2">
      <c r="A971" s="132" t="s">
        <v>1584</v>
      </c>
      <c r="B971" s="22" t="s">
        <v>1582</v>
      </c>
      <c r="C971" s="128">
        <v>19.78</v>
      </c>
      <c r="D971" s="31">
        <v>56625</v>
      </c>
      <c r="E971" s="24" t="s">
        <v>1603</v>
      </c>
      <c r="F971" s="129">
        <v>2.9735999999999998</v>
      </c>
      <c r="G971" s="32">
        <v>30605.81</v>
      </c>
      <c r="H971" s="28" t="s">
        <v>76</v>
      </c>
      <c r="I971" s="248" t="s">
        <v>76</v>
      </c>
      <c r="J971" s="194"/>
      <c r="K971" s="195"/>
      <c r="L971" s="196"/>
    </row>
    <row r="972" spans="1:12" ht="12.75" customHeight="1" x14ac:dyDescent="0.2">
      <c r="A972" s="132" t="s">
        <v>1585</v>
      </c>
      <c r="B972" s="22" t="s">
        <v>1582</v>
      </c>
      <c r="C972" s="128">
        <v>22.85</v>
      </c>
      <c r="D972" s="31">
        <v>98000</v>
      </c>
      <c r="E972" s="24" t="s">
        <v>1603</v>
      </c>
      <c r="F972" s="129">
        <v>4.7202000000000002</v>
      </c>
      <c r="G972" s="32">
        <v>48582.71</v>
      </c>
      <c r="H972" s="28" t="s">
        <v>76</v>
      </c>
      <c r="I972" s="248" t="s">
        <v>76</v>
      </c>
      <c r="J972" s="194"/>
      <c r="K972" s="195"/>
      <c r="L972" s="196"/>
    </row>
    <row r="973" spans="1:12" ht="12.75" customHeight="1" x14ac:dyDescent="0.2">
      <c r="A973" s="132" t="s">
        <v>1586</v>
      </c>
      <c r="B973" s="22" t="s">
        <v>1587</v>
      </c>
      <c r="C973" s="128">
        <v>9.25</v>
      </c>
      <c r="D973" s="31">
        <v>33000</v>
      </c>
      <c r="E973" s="24" t="s">
        <v>1603</v>
      </c>
      <c r="F973" s="129">
        <v>0.99329999999999996</v>
      </c>
      <c r="G973" s="32">
        <v>10223.549999999999</v>
      </c>
      <c r="H973" s="28" t="s">
        <v>76</v>
      </c>
      <c r="I973" s="248" t="s">
        <v>76</v>
      </c>
      <c r="J973" s="194"/>
      <c r="K973" s="195"/>
      <c r="L973" s="196"/>
    </row>
    <row r="974" spans="1:12" ht="12.75" customHeight="1" x14ac:dyDescent="0.2">
      <c r="A974" s="132" t="s">
        <v>1588</v>
      </c>
      <c r="B974" s="22" t="s">
        <v>1587</v>
      </c>
      <c r="C974" s="128">
        <v>13.99</v>
      </c>
      <c r="D974" s="31">
        <v>45559</v>
      </c>
      <c r="E974" s="24" t="s">
        <v>1603</v>
      </c>
      <c r="F974" s="129">
        <v>1.6798999999999999</v>
      </c>
      <c r="G974" s="32">
        <v>17290.39</v>
      </c>
      <c r="H974" s="28" t="s">
        <v>76</v>
      </c>
      <c r="I974" s="248" t="s">
        <v>76</v>
      </c>
      <c r="J974" s="194"/>
      <c r="K974" s="195"/>
      <c r="L974" s="196"/>
    </row>
    <row r="975" spans="1:12" ht="12.75" customHeight="1" x14ac:dyDescent="0.2">
      <c r="A975" s="132" t="s">
        <v>1589</v>
      </c>
      <c r="B975" s="22" t="s">
        <v>1587</v>
      </c>
      <c r="C975" s="128">
        <v>18.720000000000002</v>
      </c>
      <c r="D975" s="31">
        <v>64130</v>
      </c>
      <c r="E975" s="24" t="s">
        <v>1603</v>
      </c>
      <c r="F975" s="129">
        <v>2.5085999999999999</v>
      </c>
      <c r="G975" s="32">
        <v>25819.79</v>
      </c>
      <c r="H975" s="28" t="s">
        <v>76</v>
      </c>
      <c r="I975" s="248" t="s">
        <v>76</v>
      </c>
      <c r="J975" s="194"/>
      <c r="K975" s="195"/>
      <c r="L975" s="196"/>
    </row>
    <row r="976" spans="1:12" ht="12.75" customHeight="1" x14ac:dyDescent="0.2">
      <c r="A976" s="132" t="s">
        <v>1590</v>
      </c>
      <c r="B976" s="22" t="s">
        <v>1587</v>
      </c>
      <c r="C976" s="128">
        <v>27.380000000000003</v>
      </c>
      <c r="D976" s="31">
        <v>98000</v>
      </c>
      <c r="E976" s="24" t="s">
        <v>1603</v>
      </c>
      <c r="F976" s="129">
        <v>3.8931</v>
      </c>
      <c r="G976" s="32">
        <v>40069.769999999997</v>
      </c>
      <c r="H976" s="28" t="s">
        <v>76</v>
      </c>
      <c r="I976" s="248" t="s">
        <v>76</v>
      </c>
      <c r="J976" s="194"/>
      <c r="K976" s="195"/>
      <c r="L976" s="196"/>
    </row>
    <row r="977" spans="1:12" ht="12.75" customHeight="1" x14ac:dyDescent="0.2">
      <c r="A977" s="132" t="s">
        <v>1591</v>
      </c>
      <c r="B977" s="22" t="s">
        <v>0</v>
      </c>
      <c r="C977" s="128">
        <v>11.58</v>
      </c>
      <c r="D977" s="31">
        <v>33000</v>
      </c>
      <c r="E977" s="24" t="s">
        <v>1603</v>
      </c>
      <c r="F977" s="129">
        <v>1.1469</v>
      </c>
      <c r="G977" s="32">
        <v>11804.48</v>
      </c>
      <c r="H977" s="28" t="s">
        <v>76</v>
      </c>
      <c r="I977" s="248" t="s">
        <v>76</v>
      </c>
      <c r="J977" s="194"/>
      <c r="K977" s="195"/>
      <c r="L977" s="196"/>
    </row>
    <row r="978" spans="1:12" ht="12.75" customHeight="1" x14ac:dyDescent="0.2">
      <c r="A978" s="132" t="s">
        <v>1</v>
      </c>
      <c r="B978" s="22" t="s">
        <v>0</v>
      </c>
      <c r="C978" s="128">
        <v>16.21</v>
      </c>
      <c r="D978" s="31">
        <v>43307</v>
      </c>
      <c r="E978" s="24" t="s">
        <v>1603</v>
      </c>
      <c r="F978" s="129">
        <v>1.8626</v>
      </c>
      <c r="G978" s="32">
        <v>19170.830000000002</v>
      </c>
      <c r="H978" s="28" t="s">
        <v>76</v>
      </c>
      <c r="I978" s="248" t="s">
        <v>76</v>
      </c>
      <c r="J978" s="194"/>
      <c r="K978" s="195"/>
      <c r="L978" s="196"/>
    </row>
    <row r="979" spans="1:12" ht="12.75" customHeight="1" x14ac:dyDescent="0.2">
      <c r="A979" s="132" t="s">
        <v>2</v>
      </c>
      <c r="B979" s="22" t="s">
        <v>0</v>
      </c>
      <c r="C979" s="128">
        <v>19.25</v>
      </c>
      <c r="D979" s="31">
        <v>52331</v>
      </c>
      <c r="E979" s="24" t="s">
        <v>1603</v>
      </c>
      <c r="F979" s="129">
        <v>2.3296999999999999</v>
      </c>
      <c r="G979" s="32">
        <v>23978.46</v>
      </c>
      <c r="H979" s="28" t="s">
        <v>76</v>
      </c>
      <c r="I979" s="248" t="s">
        <v>76</v>
      </c>
      <c r="J979" s="194"/>
      <c r="K979" s="195"/>
      <c r="L979" s="196"/>
    </row>
    <row r="980" spans="1:12" ht="12.75" customHeight="1" x14ac:dyDescent="0.2">
      <c r="A980" s="132" t="s">
        <v>3</v>
      </c>
      <c r="B980" s="22" t="s">
        <v>0</v>
      </c>
      <c r="C980" s="128">
        <v>20.150000000000002</v>
      </c>
      <c r="D980" s="31">
        <v>81179</v>
      </c>
      <c r="E980" s="24" t="s">
        <v>1603</v>
      </c>
      <c r="F980" s="129">
        <v>2.9192999999999998</v>
      </c>
      <c r="G980" s="32">
        <v>30046.92</v>
      </c>
      <c r="H980" s="28" t="s">
        <v>76</v>
      </c>
      <c r="I980" s="248" t="s">
        <v>76</v>
      </c>
      <c r="J980" s="194"/>
      <c r="K980" s="195"/>
      <c r="L980" s="196"/>
    </row>
    <row r="981" spans="1:12" ht="12.75" customHeight="1" x14ac:dyDescent="0.2">
      <c r="A981" s="132" t="s">
        <v>4</v>
      </c>
      <c r="B981" s="22" t="s">
        <v>5</v>
      </c>
      <c r="C981" s="128">
        <v>2.8</v>
      </c>
      <c r="D981" s="31">
        <v>33000</v>
      </c>
      <c r="E981" s="24" t="s">
        <v>1603</v>
      </c>
      <c r="F981" s="129">
        <v>0.1386</v>
      </c>
      <c r="G981" s="32">
        <v>1426.54</v>
      </c>
      <c r="H981" s="28" t="s">
        <v>1597</v>
      </c>
      <c r="I981" s="248" t="s">
        <v>1597</v>
      </c>
      <c r="J981" s="194"/>
      <c r="K981" s="195"/>
      <c r="L981" s="196"/>
    </row>
    <row r="982" spans="1:12" ht="12.75" customHeight="1" x14ac:dyDescent="0.2">
      <c r="A982" s="132" t="s">
        <v>6</v>
      </c>
      <c r="B982" s="22" t="s">
        <v>5</v>
      </c>
      <c r="C982" s="128">
        <v>4.5699999999999994</v>
      </c>
      <c r="D982" s="31">
        <v>33000</v>
      </c>
      <c r="E982" s="24" t="s">
        <v>1603</v>
      </c>
      <c r="F982" s="129">
        <v>0.2586</v>
      </c>
      <c r="G982" s="32">
        <v>2661.64</v>
      </c>
      <c r="H982" s="28" t="s">
        <v>1597</v>
      </c>
      <c r="I982" s="248" t="s">
        <v>1597</v>
      </c>
      <c r="J982" s="194"/>
      <c r="K982" s="195"/>
      <c r="L982" s="196"/>
    </row>
    <row r="983" spans="1:12" ht="12.75" customHeight="1" x14ac:dyDescent="0.2">
      <c r="A983" s="132" t="s">
        <v>7</v>
      </c>
      <c r="B983" s="22" t="s">
        <v>5</v>
      </c>
      <c r="C983" s="128">
        <v>8.65</v>
      </c>
      <c r="D983" s="31">
        <v>33000</v>
      </c>
      <c r="E983" s="24" t="s">
        <v>1603</v>
      </c>
      <c r="F983" s="129">
        <v>0.76790000000000003</v>
      </c>
      <c r="G983" s="32">
        <v>7903.62</v>
      </c>
      <c r="H983" s="28" t="s">
        <v>1597</v>
      </c>
      <c r="I983" s="248" t="s">
        <v>1597</v>
      </c>
      <c r="J983" s="194"/>
      <c r="K983" s="195"/>
      <c r="L983" s="196"/>
    </row>
    <row r="984" spans="1:12" ht="12.75" customHeight="1" x14ac:dyDescent="0.2">
      <c r="A984" s="132" t="s">
        <v>8</v>
      </c>
      <c r="B984" s="22" t="s">
        <v>5</v>
      </c>
      <c r="C984" s="128">
        <v>18.39</v>
      </c>
      <c r="D984" s="31">
        <v>41499</v>
      </c>
      <c r="E984" s="24" t="s">
        <v>1603</v>
      </c>
      <c r="F984" s="129">
        <v>2.2818999999999998</v>
      </c>
      <c r="G984" s="32">
        <v>23486.48</v>
      </c>
      <c r="H984" s="28" t="s">
        <v>1597</v>
      </c>
      <c r="I984" s="248" t="s">
        <v>1597</v>
      </c>
      <c r="J984" s="194"/>
      <c r="K984" s="195"/>
      <c r="L984" s="196"/>
    </row>
    <row r="985" spans="1:12" ht="12.75" customHeight="1" x14ac:dyDescent="0.2">
      <c r="A985" s="132" t="s">
        <v>9</v>
      </c>
      <c r="B985" s="22" t="s">
        <v>10</v>
      </c>
      <c r="C985" s="128">
        <v>4.8599999999999994</v>
      </c>
      <c r="D985" s="31">
        <v>46706</v>
      </c>
      <c r="E985" s="24" t="s">
        <v>1603</v>
      </c>
      <c r="F985" s="129">
        <v>2.0467</v>
      </c>
      <c r="G985" s="32">
        <v>21065.68</v>
      </c>
      <c r="H985" s="28" t="s">
        <v>76</v>
      </c>
      <c r="I985" s="248" t="s">
        <v>76</v>
      </c>
      <c r="J985" s="194"/>
      <c r="K985" s="195"/>
      <c r="L985" s="196"/>
    </row>
    <row r="986" spans="1:12" ht="12.75" customHeight="1" x14ac:dyDescent="0.2">
      <c r="A986" s="132" t="s">
        <v>11</v>
      </c>
      <c r="B986" s="22" t="s">
        <v>10</v>
      </c>
      <c r="C986" s="128">
        <v>9.4</v>
      </c>
      <c r="D986" s="31">
        <v>84914</v>
      </c>
      <c r="E986" s="24" t="s">
        <v>1603</v>
      </c>
      <c r="F986" s="129">
        <v>3.2885</v>
      </c>
      <c r="G986" s="32">
        <v>33846.92</v>
      </c>
      <c r="H986" s="28" t="s">
        <v>76</v>
      </c>
      <c r="I986" s="248" t="s">
        <v>76</v>
      </c>
      <c r="J986" s="194"/>
      <c r="K986" s="195"/>
      <c r="L986" s="196"/>
    </row>
    <row r="987" spans="1:12" ht="12.75" customHeight="1" x14ac:dyDescent="0.2">
      <c r="A987" s="132" t="s">
        <v>12</v>
      </c>
      <c r="B987" s="22" t="s">
        <v>10</v>
      </c>
      <c r="C987" s="128">
        <v>14.48</v>
      </c>
      <c r="D987" s="31">
        <v>98000</v>
      </c>
      <c r="E987" s="24" t="s">
        <v>1603</v>
      </c>
      <c r="F987" s="129">
        <v>5.2248999999999999</v>
      </c>
      <c r="G987" s="32">
        <v>53777.34</v>
      </c>
      <c r="H987" s="28" t="s">
        <v>76</v>
      </c>
      <c r="I987" s="248" t="s">
        <v>76</v>
      </c>
      <c r="J987" s="194"/>
      <c r="K987" s="195"/>
      <c r="L987" s="196"/>
    </row>
    <row r="988" spans="1:12" ht="12.75" customHeight="1" x14ac:dyDescent="0.2">
      <c r="A988" s="132" t="s">
        <v>13</v>
      </c>
      <c r="B988" s="22" t="s">
        <v>10</v>
      </c>
      <c r="C988" s="128">
        <v>39.119999999999997</v>
      </c>
      <c r="D988" s="31">
        <v>98000</v>
      </c>
      <c r="E988" s="24" t="s">
        <v>1603</v>
      </c>
      <c r="F988" s="129">
        <v>11.207100000000001</v>
      </c>
      <c r="G988" s="32">
        <v>115349.19</v>
      </c>
      <c r="H988" s="28" t="s">
        <v>76</v>
      </c>
      <c r="I988" s="248" t="s">
        <v>76</v>
      </c>
      <c r="J988" s="194"/>
      <c r="K988" s="195"/>
      <c r="L988" s="196"/>
    </row>
    <row r="989" spans="1:12" ht="12.75" customHeight="1" x14ac:dyDescent="0.2">
      <c r="A989" s="132" t="s">
        <v>14</v>
      </c>
      <c r="B989" s="22" t="s">
        <v>15</v>
      </c>
      <c r="C989" s="128">
        <v>3.36</v>
      </c>
      <c r="D989" s="31">
        <v>33000</v>
      </c>
      <c r="E989" s="24" t="s">
        <v>1603</v>
      </c>
      <c r="F989" s="129">
        <v>0.92169999999999996</v>
      </c>
      <c r="G989" s="32">
        <v>9486.61</v>
      </c>
      <c r="H989" s="28" t="s">
        <v>76</v>
      </c>
      <c r="I989" s="248" t="s">
        <v>76</v>
      </c>
      <c r="J989" s="194"/>
      <c r="K989" s="195"/>
      <c r="L989" s="196"/>
    </row>
    <row r="990" spans="1:12" ht="12.75" customHeight="1" x14ac:dyDescent="0.2">
      <c r="A990" s="132" t="s">
        <v>16</v>
      </c>
      <c r="B990" s="22" t="s">
        <v>15</v>
      </c>
      <c r="C990" s="128">
        <v>8.8699999999999992</v>
      </c>
      <c r="D990" s="31">
        <v>98000</v>
      </c>
      <c r="E990" s="24" t="s">
        <v>1603</v>
      </c>
      <c r="F990" s="129">
        <v>1.6766000000000001</v>
      </c>
      <c r="G990" s="32">
        <v>17256.419999999998</v>
      </c>
      <c r="H990" s="28" t="s">
        <v>76</v>
      </c>
      <c r="I990" s="248" t="s">
        <v>76</v>
      </c>
      <c r="J990" s="194"/>
      <c r="K990" s="195"/>
      <c r="L990" s="196"/>
    </row>
    <row r="991" spans="1:12" ht="12.75" customHeight="1" x14ac:dyDescent="0.2">
      <c r="A991" s="132" t="s">
        <v>17</v>
      </c>
      <c r="B991" s="22" t="s">
        <v>15</v>
      </c>
      <c r="C991" s="128">
        <v>22.8</v>
      </c>
      <c r="D991" s="31">
        <v>98000</v>
      </c>
      <c r="E991" s="24" t="s">
        <v>1603</v>
      </c>
      <c r="F991" s="129">
        <v>3.7480000000000002</v>
      </c>
      <c r="G991" s="32">
        <v>38576.33</v>
      </c>
      <c r="H991" s="28" t="s">
        <v>76</v>
      </c>
      <c r="I991" s="248" t="s">
        <v>76</v>
      </c>
      <c r="J991" s="194"/>
      <c r="K991" s="195"/>
      <c r="L991" s="196"/>
    </row>
    <row r="992" spans="1:12" ht="12.75" customHeight="1" x14ac:dyDescent="0.2">
      <c r="A992" s="132" t="s">
        <v>18</v>
      </c>
      <c r="B992" s="22" t="s">
        <v>15</v>
      </c>
      <c r="C992" s="128">
        <v>51.12</v>
      </c>
      <c r="D992" s="31">
        <v>98000</v>
      </c>
      <c r="E992" s="24" t="s">
        <v>1603</v>
      </c>
      <c r="F992" s="129">
        <v>9.6324000000000005</v>
      </c>
      <c r="G992" s="32">
        <v>99141.57</v>
      </c>
      <c r="H992" s="28" t="s">
        <v>76</v>
      </c>
      <c r="I992" s="248" t="s">
        <v>76</v>
      </c>
      <c r="J992" s="194"/>
      <c r="K992" s="195"/>
      <c r="L992" s="196"/>
    </row>
    <row r="993" spans="1:12" ht="12.75" customHeight="1" x14ac:dyDescent="0.2">
      <c r="A993" s="132" t="s">
        <v>19</v>
      </c>
      <c r="B993" s="22" t="s">
        <v>20</v>
      </c>
      <c r="C993" s="128">
        <v>2.9699999999999998</v>
      </c>
      <c r="D993" s="31">
        <v>33000</v>
      </c>
      <c r="E993" s="24" t="s">
        <v>1603</v>
      </c>
      <c r="F993" s="129">
        <v>0.1971</v>
      </c>
      <c r="G993" s="32">
        <v>2028.65</v>
      </c>
      <c r="H993" s="28" t="s">
        <v>76</v>
      </c>
      <c r="I993" s="248" t="s">
        <v>76</v>
      </c>
      <c r="J993" s="194"/>
      <c r="K993" s="195"/>
      <c r="L993" s="196"/>
    </row>
    <row r="994" spans="1:12" ht="12.75" customHeight="1" x14ac:dyDescent="0.2">
      <c r="A994" s="132" t="s">
        <v>21</v>
      </c>
      <c r="B994" s="22" t="s">
        <v>20</v>
      </c>
      <c r="C994" s="128">
        <v>6.51</v>
      </c>
      <c r="D994" s="31">
        <v>33000</v>
      </c>
      <c r="E994" s="24" t="s">
        <v>1603</v>
      </c>
      <c r="F994" s="129">
        <v>0.57979999999999998</v>
      </c>
      <c r="G994" s="32">
        <v>5967.6</v>
      </c>
      <c r="H994" s="28" t="s">
        <v>76</v>
      </c>
      <c r="I994" s="248" t="s">
        <v>76</v>
      </c>
      <c r="J994" s="194"/>
      <c r="K994" s="195"/>
      <c r="L994" s="196"/>
    </row>
    <row r="995" spans="1:12" ht="12.75" customHeight="1" x14ac:dyDescent="0.2">
      <c r="A995" s="132" t="s">
        <v>22</v>
      </c>
      <c r="B995" s="22" t="s">
        <v>20</v>
      </c>
      <c r="C995" s="128">
        <v>12.26</v>
      </c>
      <c r="D995" s="31">
        <v>55002</v>
      </c>
      <c r="E995" s="24" t="s">
        <v>1603</v>
      </c>
      <c r="F995" s="129">
        <v>1.3891</v>
      </c>
      <c r="G995" s="32">
        <v>14297.33</v>
      </c>
      <c r="H995" s="28" t="s">
        <v>76</v>
      </c>
      <c r="I995" s="248" t="s">
        <v>76</v>
      </c>
      <c r="J995" s="194"/>
      <c r="K995" s="195"/>
      <c r="L995" s="196"/>
    </row>
    <row r="996" spans="1:12" ht="12.75" customHeight="1" x14ac:dyDescent="0.2">
      <c r="A996" s="132" t="s">
        <v>23</v>
      </c>
      <c r="B996" s="22" t="s">
        <v>20</v>
      </c>
      <c r="C996" s="128">
        <v>23.82</v>
      </c>
      <c r="D996" s="31">
        <v>98000</v>
      </c>
      <c r="E996" s="24" t="s">
        <v>1603</v>
      </c>
      <c r="F996" s="129">
        <v>3.9727000000000001</v>
      </c>
      <c r="G996" s="32">
        <v>40889.050000000003</v>
      </c>
      <c r="H996" s="28" t="s">
        <v>76</v>
      </c>
      <c r="I996" s="248" t="s">
        <v>76</v>
      </c>
      <c r="J996" s="194"/>
      <c r="K996" s="195"/>
      <c r="L996" s="196"/>
    </row>
    <row r="997" spans="1:12" ht="12.75" customHeight="1" x14ac:dyDescent="0.2">
      <c r="A997" s="132" t="s">
        <v>24</v>
      </c>
      <c r="B997" s="22" t="s">
        <v>25</v>
      </c>
      <c r="C997" s="128">
        <v>4.66</v>
      </c>
      <c r="D997" s="31">
        <v>33000</v>
      </c>
      <c r="E997" s="24" t="s">
        <v>1603</v>
      </c>
      <c r="F997" s="129">
        <v>0.48849999999999999</v>
      </c>
      <c r="G997" s="32">
        <v>5027.8900000000003</v>
      </c>
      <c r="H997" s="28" t="s">
        <v>76</v>
      </c>
      <c r="I997" s="248" t="s">
        <v>76</v>
      </c>
      <c r="J997" s="194"/>
      <c r="K997" s="195"/>
      <c r="L997" s="196"/>
    </row>
    <row r="998" spans="1:12" ht="12.75" customHeight="1" x14ac:dyDescent="0.2">
      <c r="A998" s="132" t="s">
        <v>26</v>
      </c>
      <c r="B998" s="22" t="s">
        <v>25</v>
      </c>
      <c r="C998" s="128">
        <v>7.49</v>
      </c>
      <c r="D998" s="31">
        <v>33000</v>
      </c>
      <c r="E998" s="24" t="s">
        <v>1603</v>
      </c>
      <c r="F998" s="129">
        <v>0.94450000000000001</v>
      </c>
      <c r="G998" s="32">
        <v>9721.2800000000007</v>
      </c>
      <c r="H998" s="28" t="s">
        <v>76</v>
      </c>
      <c r="I998" s="248" t="s">
        <v>76</v>
      </c>
      <c r="J998" s="194"/>
      <c r="K998" s="195"/>
      <c r="L998" s="196"/>
    </row>
    <row r="999" spans="1:12" ht="12.75" customHeight="1" x14ac:dyDescent="0.2">
      <c r="A999" s="132" t="s">
        <v>27</v>
      </c>
      <c r="B999" s="22" t="s">
        <v>25</v>
      </c>
      <c r="C999" s="128">
        <v>12.61</v>
      </c>
      <c r="D999" s="31">
        <v>36754</v>
      </c>
      <c r="E999" s="24" t="s">
        <v>1603</v>
      </c>
      <c r="F999" s="129">
        <v>2.0175999999999998</v>
      </c>
      <c r="G999" s="32">
        <v>20766.169999999998</v>
      </c>
      <c r="H999" s="28" t="s">
        <v>76</v>
      </c>
      <c r="I999" s="248" t="s">
        <v>76</v>
      </c>
      <c r="J999" s="194"/>
      <c r="K999" s="195"/>
      <c r="L999" s="196"/>
    </row>
    <row r="1000" spans="1:12" ht="12.75" customHeight="1" x14ac:dyDescent="0.2">
      <c r="A1000" s="132" t="s">
        <v>28</v>
      </c>
      <c r="B1000" s="22" t="s">
        <v>25</v>
      </c>
      <c r="C1000" s="128">
        <v>22.330000000000002</v>
      </c>
      <c r="D1000" s="31">
        <v>98000</v>
      </c>
      <c r="E1000" s="24" t="s">
        <v>1603</v>
      </c>
      <c r="F1000" s="129">
        <v>4.6932999999999998</v>
      </c>
      <c r="G1000" s="32">
        <v>48305.84</v>
      </c>
      <c r="H1000" s="28" t="s">
        <v>76</v>
      </c>
      <c r="I1000" s="248" t="s">
        <v>76</v>
      </c>
      <c r="J1000" s="194"/>
      <c r="K1000" s="195"/>
      <c r="L1000" s="196"/>
    </row>
    <row r="1001" spans="1:12" ht="12.75" customHeight="1" x14ac:dyDescent="0.2">
      <c r="A1001" s="132" t="s">
        <v>29</v>
      </c>
      <c r="B1001" s="22" t="s">
        <v>30</v>
      </c>
      <c r="C1001" s="128">
        <v>5.58</v>
      </c>
      <c r="D1001" s="31">
        <v>33000</v>
      </c>
      <c r="E1001" s="24" t="s">
        <v>1603</v>
      </c>
      <c r="F1001" s="129">
        <v>0.55810000000000004</v>
      </c>
      <c r="G1001" s="32">
        <v>5744.25</v>
      </c>
      <c r="H1001" s="28" t="s">
        <v>76</v>
      </c>
      <c r="I1001" s="248" t="s">
        <v>76</v>
      </c>
      <c r="J1001" s="194"/>
      <c r="K1001" s="195"/>
      <c r="L1001" s="196"/>
    </row>
    <row r="1002" spans="1:12" ht="12.75" customHeight="1" x14ac:dyDescent="0.2">
      <c r="A1002" s="132" t="s">
        <v>31</v>
      </c>
      <c r="B1002" s="22" t="s">
        <v>30</v>
      </c>
      <c r="C1002" s="128">
        <v>7.8</v>
      </c>
      <c r="D1002" s="31">
        <v>33000</v>
      </c>
      <c r="E1002" s="24" t="s">
        <v>1603</v>
      </c>
      <c r="F1002" s="129">
        <v>0.88390000000000002</v>
      </c>
      <c r="G1002" s="32">
        <v>9097.5499999999993</v>
      </c>
      <c r="H1002" s="28" t="s">
        <v>76</v>
      </c>
      <c r="I1002" s="248" t="s">
        <v>76</v>
      </c>
      <c r="J1002" s="194"/>
      <c r="K1002" s="195"/>
      <c r="L1002" s="196"/>
    </row>
    <row r="1003" spans="1:12" ht="12.75" customHeight="1" x14ac:dyDescent="0.2">
      <c r="A1003" s="132" t="s">
        <v>32</v>
      </c>
      <c r="B1003" s="22" t="s">
        <v>30</v>
      </c>
      <c r="C1003" s="128">
        <v>11.64</v>
      </c>
      <c r="D1003" s="31">
        <v>51363</v>
      </c>
      <c r="E1003" s="24" t="s">
        <v>1603</v>
      </c>
      <c r="F1003" s="129">
        <v>1.5558000000000001</v>
      </c>
      <c r="G1003" s="32">
        <v>16013.09</v>
      </c>
      <c r="H1003" s="28" t="s">
        <v>76</v>
      </c>
      <c r="I1003" s="248" t="s">
        <v>76</v>
      </c>
      <c r="J1003" s="194"/>
      <c r="K1003" s="195"/>
      <c r="L1003" s="196"/>
    </row>
    <row r="1004" spans="1:12" ht="12.75" customHeight="1" x14ac:dyDescent="0.2">
      <c r="A1004" s="132" t="s">
        <v>33</v>
      </c>
      <c r="B1004" s="22" t="s">
        <v>30</v>
      </c>
      <c r="C1004" s="128">
        <v>18.970000000000002</v>
      </c>
      <c r="D1004" s="31">
        <v>98000</v>
      </c>
      <c r="E1004" s="24" t="s">
        <v>1603</v>
      </c>
      <c r="F1004" s="129">
        <v>3.0611999999999999</v>
      </c>
      <c r="G1004" s="32">
        <v>31507.43</v>
      </c>
      <c r="H1004" s="28" t="s">
        <v>76</v>
      </c>
      <c r="I1004" s="248" t="s">
        <v>76</v>
      </c>
      <c r="J1004" s="194"/>
      <c r="K1004" s="195"/>
      <c r="L1004" s="196"/>
    </row>
    <row r="1005" spans="1:12" ht="12.75" customHeight="1" x14ac:dyDescent="0.2">
      <c r="A1005" s="132" t="s">
        <v>34</v>
      </c>
      <c r="B1005" s="22" t="s">
        <v>35</v>
      </c>
      <c r="C1005" s="128">
        <v>4.41</v>
      </c>
      <c r="D1005" s="31">
        <v>33000</v>
      </c>
      <c r="E1005" s="24" t="s">
        <v>1603</v>
      </c>
      <c r="F1005" s="129">
        <v>0.3286</v>
      </c>
      <c r="G1005" s="32">
        <v>3382.12</v>
      </c>
      <c r="H1005" s="28" t="s">
        <v>76</v>
      </c>
      <c r="I1005" s="248" t="s">
        <v>76</v>
      </c>
      <c r="J1005" s="194"/>
      <c r="K1005" s="195"/>
      <c r="L1005" s="196"/>
    </row>
    <row r="1006" spans="1:12" ht="12.75" customHeight="1" x14ac:dyDescent="0.2">
      <c r="A1006" s="132" t="s">
        <v>36</v>
      </c>
      <c r="B1006" s="22" t="s">
        <v>35</v>
      </c>
      <c r="C1006" s="128">
        <v>7.04</v>
      </c>
      <c r="D1006" s="31">
        <v>48610</v>
      </c>
      <c r="E1006" s="24" t="s">
        <v>1603</v>
      </c>
      <c r="F1006" s="129">
        <v>0.66220000000000001</v>
      </c>
      <c r="G1006" s="32">
        <v>6815.7</v>
      </c>
      <c r="H1006" s="28" t="s">
        <v>76</v>
      </c>
      <c r="I1006" s="248" t="s">
        <v>76</v>
      </c>
      <c r="J1006" s="194"/>
      <c r="K1006" s="195"/>
      <c r="L1006" s="196"/>
    </row>
    <row r="1007" spans="1:12" ht="12.75" customHeight="1" x14ac:dyDescent="0.2">
      <c r="A1007" s="132" t="s">
        <v>37</v>
      </c>
      <c r="B1007" s="22" t="s">
        <v>35</v>
      </c>
      <c r="C1007" s="128">
        <v>9.99</v>
      </c>
      <c r="D1007" s="31">
        <v>54346</v>
      </c>
      <c r="E1007" s="24" t="s">
        <v>1603</v>
      </c>
      <c r="F1007" s="129">
        <v>1.1809000000000001</v>
      </c>
      <c r="G1007" s="32">
        <v>12154.43</v>
      </c>
      <c r="H1007" s="28" t="s">
        <v>76</v>
      </c>
      <c r="I1007" s="248" t="s">
        <v>76</v>
      </c>
      <c r="J1007" s="194"/>
      <c r="K1007" s="195"/>
      <c r="L1007" s="196"/>
    </row>
    <row r="1008" spans="1:12" ht="12.75" customHeight="1" x14ac:dyDescent="0.2">
      <c r="A1008" s="132" t="s">
        <v>38</v>
      </c>
      <c r="B1008" s="22" t="s">
        <v>35</v>
      </c>
      <c r="C1008" s="128">
        <v>16.53</v>
      </c>
      <c r="D1008" s="31">
        <v>91288</v>
      </c>
      <c r="E1008" s="24" t="s">
        <v>1603</v>
      </c>
      <c r="F1008" s="129">
        <v>2.7284999999999999</v>
      </c>
      <c r="G1008" s="32">
        <v>28083.11</v>
      </c>
      <c r="H1008" s="28" t="s">
        <v>76</v>
      </c>
      <c r="I1008" s="248" t="s">
        <v>76</v>
      </c>
      <c r="J1008" s="194"/>
      <c r="K1008" s="195"/>
      <c r="L1008" s="196"/>
    </row>
    <row r="1009" spans="1:12" ht="12.75" customHeight="1" x14ac:dyDescent="0.2">
      <c r="A1009" s="132" t="s">
        <v>39</v>
      </c>
      <c r="B1009" s="22" t="s">
        <v>40</v>
      </c>
      <c r="C1009" s="128">
        <v>2.0999999999999996</v>
      </c>
      <c r="D1009" s="31">
        <v>33000</v>
      </c>
      <c r="E1009" s="24" t="s">
        <v>1602</v>
      </c>
      <c r="F1009" s="129">
        <v>0.1012</v>
      </c>
      <c r="G1009" s="32">
        <v>1041.5999999999999</v>
      </c>
      <c r="H1009" s="28" t="s">
        <v>1597</v>
      </c>
      <c r="I1009" s="248" t="s">
        <v>1597</v>
      </c>
      <c r="J1009" s="194"/>
      <c r="K1009" s="195"/>
      <c r="L1009" s="196"/>
    </row>
    <row r="1010" spans="1:12" ht="12.75" customHeight="1" x14ac:dyDescent="0.2">
      <c r="A1010" s="132" t="s">
        <v>41</v>
      </c>
      <c r="B1010" s="22" t="s">
        <v>40</v>
      </c>
      <c r="C1010" s="128">
        <v>2.4499999999999997</v>
      </c>
      <c r="D1010" s="31">
        <v>33000</v>
      </c>
      <c r="E1010" s="24" t="s">
        <v>1602</v>
      </c>
      <c r="F1010" s="129">
        <v>0.13519999999999999</v>
      </c>
      <c r="G1010" s="32">
        <v>1391.55</v>
      </c>
      <c r="H1010" s="28" t="s">
        <v>1597</v>
      </c>
      <c r="I1010" s="248" t="s">
        <v>1597</v>
      </c>
      <c r="J1010" s="194"/>
      <c r="K1010" s="195"/>
      <c r="L1010" s="196"/>
    </row>
    <row r="1011" spans="1:12" ht="12.75" customHeight="1" x14ac:dyDescent="0.2">
      <c r="A1011" s="132" t="s">
        <v>42</v>
      </c>
      <c r="B1011" s="22" t="s">
        <v>40</v>
      </c>
      <c r="C1011" s="128">
        <v>3.7699999999999996</v>
      </c>
      <c r="D1011" s="31">
        <v>33000</v>
      </c>
      <c r="E1011" s="24" t="s">
        <v>1602</v>
      </c>
      <c r="F1011" s="129">
        <v>0.2863</v>
      </c>
      <c r="G1011" s="32">
        <v>2946.75</v>
      </c>
      <c r="H1011" s="28" t="s">
        <v>1597</v>
      </c>
      <c r="I1011" s="248" t="s">
        <v>1597</v>
      </c>
      <c r="J1011" s="194"/>
      <c r="K1011" s="195"/>
      <c r="L1011" s="196"/>
    </row>
    <row r="1012" spans="1:12" ht="12.75" customHeight="1" x14ac:dyDescent="0.2">
      <c r="A1012" s="132" t="s">
        <v>43</v>
      </c>
      <c r="B1012" s="22" t="s">
        <v>40</v>
      </c>
      <c r="C1012" s="128">
        <v>12.06</v>
      </c>
      <c r="D1012" s="31">
        <v>39863</v>
      </c>
      <c r="E1012" s="24" t="s">
        <v>1602</v>
      </c>
      <c r="F1012" s="129">
        <v>1.4725999999999999</v>
      </c>
      <c r="G1012" s="32">
        <v>15156.75</v>
      </c>
      <c r="H1012" s="28" t="s">
        <v>1597</v>
      </c>
      <c r="I1012" s="248" t="s">
        <v>1597</v>
      </c>
      <c r="J1012" s="194"/>
      <c r="K1012" s="195"/>
      <c r="L1012" s="196"/>
    </row>
    <row r="1013" spans="1:12" ht="12.75" customHeight="1" x14ac:dyDescent="0.2">
      <c r="A1013" s="132" t="s">
        <v>44</v>
      </c>
      <c r="B1013" s="22" t="s">
        <v>45</v>
      </c>
      <c r="C1013" s="128">
        <v>3.48</v>
      </c>
      <c r="D1013" s="31">
        <v>33000</v>
      </c>
      <c r="E1013" s="24" t="s">
        <v>1603</v>
      </c>
      <c r="F1013" s="129">
        <v>1.2985</v>
      </c>
      <c r="G1013" s="32">
        <v>13364.82</v>
      </c>
      <c r="H1013" s="28" t="s">
        <v>2030</v>
      </c>
      <c r="I1013" s="248" t="s">
        <v>2035</v>
      </c>
      <c r="J1013" s="194"/>
      <c r="K1013" s="195"/>
      <c r="L1013" s="196"/>
    </row>
    <row r="1014" spans="1:12" ht="12.75" customHeight="1" x14ac:dyDescent="0.2">
      <c r="A1014" s="132" t="s">
        <v>46</v>
      </c>
      <c r="B1014" s="22" t="s">
        <v>45</v>
      </c>
      <c r="C1014" s="128">
        <v>5.37</v>
      </c>
      <c r="D1014" s="31">
        <v>40088</v>
      </c>
      <c r="E1014" s="24" t="s">
        <v>1603</v>
      </c>
      <c r="F1014" s="129">
        <v>1.7964</v>
      </c>
      <c r="G1014" s="32">
        <v>18489.46</v>
      </c>
      <c r="H1014" s="28" t="s">
        <v>2030</v>
      </c>
      <c r="I1014" s="248" t="s">
        <v>2035</v>
      </c>
      <c r="J1014" s="194"/>
      <c r="K1014" s="195"/>
      <c r="L1014" s="196"/>
    </row>
    <row r="1015" spans="1:12" ht="12.75" customHeight="1" x14ac:dyDescent="0.2">
      <c r="A1015" s="132" t="s">
        <v>47</v>
      </c>
      <c r="B1015" s="22" t="s">
        <v>45</v>
      </c>
      <c r="C1015" s="128">
        <v>8.48</v>
      </c>
      <c r="D1015" s="31">
        <v>64554</v>
      </c>
      <c r="E1015" s="24" t="s">
        <v>1603</v>
      </c>
      <c r="F1015" s="129">
        <v>2.5202</v>
      </c>
      <c r="G1015" s="32">
        <v>25939.18</v>
      </c>
      <c r="H1015" s="28" t="s">
        <v>2030</v>
      </c>
      <c r="I1015" s="248" t="s">
        <v>2035</v>
      </c>
      <c r="J1015" s="194"/>
      <c r="K1015" s="195"/>
      <c r="L1015" s="196"/>
    </row>
    <row r="1016" spans="1:12" ht="12.75" customHeight="1" x14ac:dyDescent="0.2">
      <c r="A1016" s="132" t="s">
        <v>48</v>
      </c>
      <c r="B1016" s="22" t="s">
        <v>45</v>
      </c>
      <c r="C1016" s="128">
        <v>15.64</v>
      </c>
      <c r="D1016" s="31">
        <v>98000</v>
      </c>
      <c r="E1016" s="24" t="s">
        <v>1603</v>
      </c>
      <c r="F1016" s="129">
        <v>5.0824999999999996</v>
      </c>
      <c r="G1016" s="32">
        <v>52311.68</v>
      </c>
      <c r="H1016" s="28" t="s">
        <v>2030</v>
      </c>
      <c r="I1016" s="248" t="s">
        <v>2035</v>
      </c>
      <c r="J1016" s="194"/>
      <c r="K1016" s="195"/>
      <c r="L1016" s="196"/>
    </row>
    <row r="1017" spans="1:12" ht="12.75" customHeight="1" x14ac:dyDescent="0.2">
      <c r="A1017" s="132" t="s">
        <v>49</v>
      </c>
      <c r="B1017" s="22" t="s">
        <v>50</v>
      </c>
      <c r="C1017" s="128">
        <v>3.3099999999999996</v>
      </c>
      <c r="D1017" s="31">
        <v>33000</v>
      </c>
      <c r="E1017" s="24" t="s">
        <v>1603</v>
      </c>
      <c r="F1017" s="129">
        <v>0.92330000000000001</v>
      </c>
      <c r="G1017" s="32">
        <v>9503.07</v>
      </c>
      <c r="H1017" s="28" t="s">
        <v>2030</v>
      </c>
      <c r="I1017" s="248" t="s">
        <v>2035</v>
      </c>
      <c r="J1017" s="194"/>
      <c r="K1017" s="195"/>
      <c r="L1017" s="196"/>
    </row>
    <row r="1018" spans="1:12" ht="12.75" customHeight="1" x14ac:dyDescent="0.2">
      <c r="A1018" s="132" t="s">
        <v>51</v>
      </c>
      <c r="B1018" s="22" t="s">
        <v>50</v>
      </c>
      <c r="C1018" s="128">
        <v>4.72</v>
      </c>
      <c r="D1018" s="31">
        <v>33000</v>
      </c>
      <c r="E1018" s="24" t="s">
        <v>1603</v>
      </c>
      <c r="F1018" s="129">
        <v>1.3694999999999999</v>
      </c>
      <c r="G1018" s="32">
        <v>14095.59</v>
      </c>
      <c r="H1018" s="28" t="s">
        <v>2030</v>
      </c>
      <c r="I1018" s="248" t="s">
        <v>2035</v>
      </c>
      <c r="J1018" s="194"/>
      <c r="K1018" s="195"/>
      <c r="L1018" s="196"/>
    </row>
    <row r="1019" spans="1:12" ht="12.75" customHeight="1" x14ac:dyDescent="0.2">
      <c r="A1019" s="132" t="s">
        <v>52</v>
      </c>
      <c r="B1019" s="22" t="s">
        <v>50</v>
      </c>
      <c r="C1019" s="128">
        <v>9.629999999999999</v>
      </c>
      <c r="D1019" s="31">
        <v>56577</v>
      </c>
      <c r="E1019" s="24" t="s">
        <v>1603</v>
      </c>
      <c r="F1019" s="129">
        <v>2.1004999999999998</v>
      </c>
      <c r="G1019" s="32">
        <v>21619.42</v>
      </c>
      <c r="H1019" s="28" t="s">
        <v>2030</v>
      </c>
      <c r="I1019" s="248" t="s">
        <v>2035</v>
      </c>
      <c r="J1019" s="194"/>
      <c r="K1019" s="195"/>
      <c r="L1019" s="196"/>
    </row>
    <row r="1020" spans="1:12" ht="12.75" customHeight="1" x14ac:dyDescent="0.2">
      <c r="A1020" s="132" t="s">
        <v>53</v>
      </c>
      <c r="B1020" s="22" t="s">
        <v>50</v>
      </c>
      <c r="C1020" s="128">
        <v>24.26</v>
      </c>
      <c r="D1020" s="31">
        <v>98000</v>
      </c>
      <c r="E1020" s="24" t="s">
        <v>1603</v>
      </c>
      <c r="F1020" s="129">
        <v>5.9539999999999997</v>
      </c>
      <c r="G1020" s="32">
        <v>61281.599999999999</v>
      </c>
      <c r="H1020" s="28" t="s">
        <v>2030</v>
      </c>
      <c r="I1020" s="248" t="s">
        <v>2035</v>
      </c>
      <c r="J1020" s="194"/>
      <c r="K1020" s="195"/>
      <c r="L1020" s="196"/>
    </row>
    <row r="1021" spans="1:12" ht="12.75" customHeight="1" x14ac:dyDescent="0.2">
      <c r="A1021" s="132" t="s">
        <v>54</v>
      </c>
      <c r="B1021" s="22" t="s">
        <v>55</v>
      </c>
      <c r="C1021" s="128">
        <v>3.0599999999999996</v>
      </c>
      <c r="D1021" s="31">
        <v>33000</v>
      </c>
      <c r="E1021" s="24" t="s">
        <v>1603</v>
      </c>
      <c r="F1021" s="129">
        <v>0.53979999999999995</v>
      </c>
      <c r="G1021" s="32">
        <v>5555.9</v>
      </c>
      <c r="H1021" s="28" t="s">
        <v>2030</v>
      </c>
      <c r="I1021" s="248" t="s">
        <v>2035</v>
      </c>
      <c r="J1021" s="194"/>
      <c r="K1021" s="195"/>
      <c r="L1021" s="196"/>
    </row>
    <row r="1022" spans="1:12" ht="12.75" customHeight="1" x14ac:dyDescent="0.2">
      <c r="A1022" s="132" t="s">
        <v>56</v>
      </c>
      <c r="B1022" s="22" t="s">
        <v>55</v>
      </c>
      <c r="C1022" s="128">
        <v>4.09</v>
      </c>
      <c r="D1022" s="31">
        <v>33000</v>
      </c>
      <c r="E1022" s="24" t="s">
        <v>1603</v>
      </c>
      <c r="F1022" s="129">
        <v>0.7218</v>
      </c>
      <c r="G1022" s="32">
        <v>7429.13</v>
      </c>
      <c r="H1022" s="28" t="s">
        <v>2030</v>
      </c>
      <c r="I1022" s="248" t="s">
        <v>2035</v>
      </c>
      <c r="J1022" s="194"/>
      <c r="K1022" s="195"/>
      <c r="L1022" s="196"/>
    </row>
    <row r="1023" spans="1:12" ht="12.75" customHeight="1" x14ac:dyDescent="0.2">
      <c r="A1023" s="132" t="s">
        <v>57</v>
      </c>
      <c r="B1023" s="22" t="s">
        <v>55</v>
      </c>
      <c r="C1023" s="128">
        <v>6.49</v>
      </c>
      <c r="D1023" s="31">
        <v>52055</v>
      </c>
      <c r="E1023" s="24" t="s">
        <v>1603</v>
      </c>
      <c r="F1023" s="129">
        <v>1.1819</v>
      </c>
      <c r="G1023" s="32">
        <v>12164.72</v>
      </c>
      <c r="H1023" s="28" t="s">
        <v>2030</v>
      </c>
      <c r="I1023" s="248" t="s">
        <v>2035</v>
      </c>
      <c r="J1023" s="194"/>
      <c r="K1023" s="195"/>
      <c r="L1023" s="196"/>
    </row>
    <row r="1024" spans="1:12" ht="12.75" customHeight="1" x14ac:dyDescent="0.2">
      <c r="A1024" s="132" t="s">
        <v>58</v>
      </c>
      <c r="B1024" s="22" t="s">
        <v>55</v>
      </c>
      <c r="C1024" s="128">
        <v>14.35</v>
      </c>
      <c r="D1024" s="31">
        <v>98000</v>
      </c>
      <c r="E1024" s="24" t="s">
        <v>1603</v>
      </c>
      <c r="F1024" s="129">
        <v>3.0179999999999998</v>
      </c>
      <c r="G1024" s="32">
        <v>31062.799999999999</v>
      </c>
      <c r="H1024" s="28" t="s">
        <v>2030</v>
      </c>
      <c r="I1024" s="248" t="s">
        <v>2035</v>
      </c>
      <c r="J1024" s="194"/>
      <c r="K1024" s="195"/>
      <c r="L1024" s="196"/>
    </row>
    <row r="1025" spans="1:12" ht="12.75" customHeight="1" x14ac:dyDescent="0.2">
      <c r="A1025" s="132" t="s">
        <v>59</v>
      </c>
      <c r="B1025" s="22" t="s">
        <v>60</v>
      </c>
      <c r="C1025" s="128">
        <v>2.76</v>
      </c>
      <c r="D1025" s="31">
        <v>33000</v>
      </c>
      <c r="E1025" s="24" t="s">
        <v>1603</v>
      </c>
      <c r="F1025" s="129">
        <v>0.64729999999999999</v>
      </c>
      <c r="G1025" s="32">
        <v>6662.34</v>
      </c>
      <c r="H1025" s="28" t="s">
        <v>2030</v>
      </c>
      <c r="I1025" s="248" t="s">
        <v>2035</v>
      </c>
      <c r="J1025" s="194"/>
      <c r="K1025" s="195"/>
      <c r="L1025" s="196"/>
    </row>
    <row r="1026" spans="1:12" ht="12.75" customHeight="1" x14ac:dyDescent="0.2">
      <c r="A1026" s="132" t="s">
        <v>61</v>
      </c>
      <c r="B1026" s="22" t="s">
        <v>60</v>
      </c>
      <c r="C1026" s="128">
        <v>3.76</v>
      </c>
      <c r="D1026" s="31">
        <v>33000</v>
      </c>
      <c r="E1026" s="24" t="s">
        <v>1603</v>
      </c>
      <c r="F1026" s="129">
        <v>0.80979999999999996</v>
      </c>
      <c r="G1026" s="32">
        <v>8334.8700000000008</v>
      </c>
      <c r="H1026" s="28" t="s">
        <v>2030</v>
      </c>
      <c r="I1026" s="248" t="s">
        <v>2035</v>
      </c>
      <c r="J1026" s="194"/>
      <c r="K1026" s="195"/>
      <c r="L1026" s="196"/>
    </row>
    <row r="1027" spans="1:12" ht="12.75" customHeight="1" x14ac:dyDescent="0.2">
      <c r="A1027" s="132" t="s">
        <v>62</v>
      </c>
      <c r="B1027" s="22" t="s">
        <v>60</v>
      </c>
      <c r="C1027" s="128">
        <v>5.66</v>
      </c>
      <c r="D1027" s="31">
        <v>33000</v>
      </c>
      <c r="E1027" s="24" t="s">
        <v>1603</v>
      </c>
      <c r="F1027" s="129">
        <v>1.2432000000000001</v>
      </c>
      <c r="G1027" s="32">
        <v>12795.65</v>
      </c>
      <c r="H1027" s="28" t="s">
        <v>2030</v>
      </c>
      <c r="I1027" s="248" t="s">
        <v>2035</v>
      </c>
      <c r="J1027" s="194"/>
      <c r="K1027" s="195"/>
      <c r="L1027" s="196"/>
    </row>
    <row r="1028" spans="1:12" ht="12.75" customHeight="1" x14ac:dyDescent="0.2">
      <c r="A1028" s="132" t="s">
        <v>63</v>
      </c>
      <c r="B1028" s="22" t="s">
        <v>60</v>
      </c>
      <c r="C1028" s="128">
        <v>12.65</v>
      </c>
      <c r="D1028" s="31">
        <v>97035</v>
      </c>
      <c r="E1028" s="24" t="s">
        <v>1603</v>
      </c>
      <c r="F1028" s="129">
        <v>2.7856000000000001</v>
      </c>
      <c r="G1028" s="32">
        <v>28670.82</v>
      </c>
      <c r="H1028" s="28" t="s">
        <v>2030</v>
      </c>
      <c r="I1028" s="248" t="s">
        <v>2035</v>
      </c>
      <c r="J1028" s="194"/>
      <c r="K1028" s="195"/>
      <c r="L1028" s="196"/>
    </row>
    <row r="1029" spans="1:12" ht="12.75" customHeight="1" x14ac:dyDescent="0.2">
      <c r="A1029" s="132" t="s">
        <v>64</v>
      </c>
      <c r="B1029" s="22" t="s">
        <v>65</v>
      </c>
      <c r="C1029" s="128">
        <v>4.12</v>
      </c>
      <c r="D1029" s="31">
        <v>33000</v>
      </c>
      <c r="E1029" s="24" t="s">
        <v>1603</v>
      </c>
      <c r="F1029" s="129">
        <v>0.50439999999999996</v>
      </c>
      <c r="G1029" s="32">
        <v>5191.54</v>
      </c>
      <c r="H1029" s="28" t="s">
        <v>2030</v>
      </c>
      <c r="I1029" s="248" t="s">
        <v>2035</v>
      </c>
      <c r="J1029" s="194"/>
      <c r="K1029" s="195"/>
      <c r="L1029" s="196"/>
    </row>
    <row r="1030" spans="1:12" ht="12.75" customHeight="1" x14ac:dyDescent="0.2">
      <c r="A1030" s="132" t="s">
        <v>66</v>
      </c>
      <c r="B1030" s="22" t="s">
        <v>65</v>
      </c>
      <c r="C1030" s="128">
        <v>5.39</v>
      </c>
      <c r="D1030" s="31">
        <v>33000</v>
      </c>
      <c r="E1030" s="24" t="s">
        <v>1603</v>
      </c>
      <c r="F1030" s="129">
        <v>0.70030000000000003</v>
      </c>
      <c r="G1030" s="32">
        <v>7207.84</v>
      </c>
      <c r="H1030" s="28" t="s">
        <v>2030</v>
      </c>
      <c r="I1030" s="248" t="s">
        <v>2035</v>
      </c>
      <c r="J1030" s="194"/>
      <c r="K1030" s="195"/>
      <c r="L1030" s="196"/>
    </row>
    <row r="1031" spans="1:12" ht="12.75" customHeight="1" x14ac:dyDescent="0.2">
      <c r="A1031" s="132" t="s">
        <v>67</v>
      </c>
      <c r="B1031" s="22" t="s">
        <v>65</v>
      </c>
      <c r="C1031" s="128">
        <v>7.85</v>
      </c>
      <c r="D1031" s="31">
        <v>33000</v>
      </c>
      <c r="E1031" s="24" t="s">
        <v>1603</v>
      </c>
      <c r="F1031" s="129">
        <v>1.0777000000000001</v>
      </c>
      <c r="G1031" s="32">
        <v>11092.24</v>
      </c>
      <c r="H1031" s="28" t="s">
        <v>2030</v>
      </c>
      <c r="I1031" s="248" t="s">
        <v>2035</v>
      </c>
      <c r="J1031" s="194"/>
      <c r="K1031" s="195"/>
      <c r="L1031" s="196"/>
    </row>
    <row r="1032" spans="1:12" ht="12.75" customHeight="1" x14ac:dyDescent="0.2">
      <c r="A1032" s="132" t="s">
        <v>68</v>
      </c>
      <c r="B1032" s="22" t="s">
        <v>65</v>
      </c>
      <c r="C1032" s="128">
        <v>13.03</v>
      </c>
      <c r="D1032" s="31">
        <v>68923</v>
      </c>
      <c r="E1032" s="24" t="s">
        <v>1603</v>
      </c>
      <c r="F1032" s="129">
        <v>2.3936999999999999</v>
      </c>
      <c r="G1032" s="32">
        <v>24637.18</v>
      </c>
      <c r="H1032" s="28" t="s">
        <v>2030</v>
      </c>
      <c r="I1032" s="248" t="s">
        <v>2035</v>
      </c>
      <c r="J1032" s="194"/>
      <c r="K1032" s="195"/>
      <c r="L1032" s="196"/>
    </row>
    <row r="1033" spans="1:12" ht="12.75" customHeight="1" x14ac:dyDescent="0.2">
      <c r="A1033" s="132" t="s">
        <v>69</v>
      </c>
      <c r="B1033" s="22" t="s">
        <v>70</v>
      </c>
      <c r="C1033" s="128">
        <v>2.3299999999999996</v>
      </c>
      <c r="D1033" s="31">
        <v>33000</v>
      </c>
      <c r="E1033" s="24" t="s">
        <v>1603</v>
      </c>
      <c r="F1033" s="129">
        <v>0.44740000000000002</v>
      </c>
      <c r="G1033" s="32">
        <v>4604.87</v>
      </c>
      <c r="H1033" s="28" t="s">
        <v>2030</v>
      </c>
      <c r="I1033" s="248" t="s">
        <v>2035</v>
      </c>
      <c r="J1033" s="194"/>
      <c r="K1033" s="195"/>
      <c r="L1033" s="196"/>
    </row>
    <row r="1034" spans="1:12" ht="12.75" customHeight="1" x14ac:dyDescent="0.2">
      <c r="A1034" s="132" t="s">
        <v>71</v>
      </c>
      <c r="B1034" s="22" t="s">
        <v>70</v>
      </c>
      <c r="C1034" s="128">
        <v>3.01</v>
      </c>
      <c r="D1034" s="31">
        <v>33000</v>
      </c>
      <c r="E1034" s="24" t="s">
        <v>1603</v>
      </c>
      <c r="F1034" s="129">
        <v>0.5958</v>
      </c>
      <c r="G1034" s="32">
        <v>6132.28</v>
      </c>
      <c r="H1034" s="28" t="s">
        <v>2030</v>
      </c>
      <c r="I1034" s="248" t="s">
        <v>2035</v>
      </c>
      <c r="J1034" s="194"/>
      <c r="K1034" s="195"/>
      <c r="L1034" s="196"/>
    </row>
    <row r="1035" spans="1:12" ht="12.75" customHeight="1" x14ac:dyDescent="0.2">
      <c r="A1035" s="132" t="s">
        <v>72</v>
      </c>
      <c r="B1035" s="22" t="s">
        <v>70</v>
      </c>
      <c r="C1035" s="128">
        <v>4.51</v>
      </c>
      <c r="D1035" s="31">
        <v>33000</v>
      </c>
      <c r="E1035" s="24" t="s">
        <v>1603</v>
      </c>
      <c r="F1035" s="129">
        <v>0.85119999999999996</v>
      </c>
      <c r="G1035" s="32">
        <v>8760.98</v>
      </c>
      <c r="H1035" s="28" t="s">
        <v>2030</v>
      </c>
      <c r="I1035" s="248" t="s">
        <v>2035</v>
      </c>
      <c r="J1035" s="194"/>
      <c r="K1035" s="195"/>
      <c r="L1035" s="196"/>
    </row>
    <row r="1036" spans="1:12" ht="12.75" customHeight="1" x14ac:dyDescent="0.2">
      <c r="A1036" s="132" t="s">
        <v>73</v>
      </c>
      <c r="B1036" s="22" t="s">
        <v>70</v>
      </c>
      <c r="C1036" s="128">
        <v>9.01</v>
      </c>
      <c r="D1036" s="31">
        <v>49527</v>
      </c>
      <c r="E1036" s="24" t="s">
        <v>1603</v>
      </c>
      <c r="F1036" s="129">
        <v>1.6106</v>
      </c>
      <c r="G1036" s="32">
        <v>16577.12</v>
      </c>
      <c r="H1036" s="28" t="s">
        <v>2030</v>
      </c>
      <c r="I1036" s="248" t="s">
        <v>2035</v>
      </c>
      <c r="J1036" s="194"/>
      <c r="K1036" s="195"/>
      <c r="L1036" s="196"/>
    </row>
    <row r="1037" spans="1:12" ht="12.75" customHeight="1" x14ac:dyDescent="0.2">
      <c r="A1037" s="132" t="s">
        <v>74</v>
      </c>
      <c r="B1037" s="22" t="s">
        <v>78</v>
      </c>
      <c r="C1037" s="128">
        <v>4.09</v>
      </c>
      <c r="D1037" s="31">
        <v>33031</v>
      </c>
      <c r="E1037" s="24" t="s">
        <v>1603</v>
      </c>
      <c r="F1037" s="129">
        <v>1.3701000000000001</v>
      </c>
      <c r="G1037" s="32">
        <v>14101.77</v>
      </c>
      <c r="H1037" s="28" t="s">
        <v>2030</v>
      </c>
      <c r="I1037" s="248" t="s">
        <v>2035</v>
      </c>
      <c r="J1037" s="194"/>
      <c r="K1037" s="195"/>
      <c r="L1037" s="196"/>
    </row>
    <row r="1038" spans="1:12" ht="12.75" customHeight="1" x14ac:dyDescent="0.2">
      <c r="A1038" s="132" t="s">
        <v>79</v>
      </c>
      <c r="B1038" s="22" t="s">
        <v>78</v>
      </c>
      <c r="C1038" s="128">
        <v>6.34</v>
      </c>
      <c r="D1038" s="31">
        <v>46102</v>
      </c>
      <c r="E1038" s="24" t="s">
        <v>1603</v>
      </c>
      <c r="F1038" s="129">
        <v>1.86</v>
      </c>
      <c r="G1038" s="32">
        <v>19144.07</v>
      </c>
      <c r="H1038" s="28" t="s">
        <v>2030</v>
      </c>
      <c r="I1038" s="248" t="s">
        <v>2035</v>
      </c>
      <c r="J1038" s="194"/>
      <c r="K1038" s="195"/>
      <c r="L1038" s="196"/>
    </row>
    <row r="1039" spans="1:12" ht="12.75" customHeight="1" x14ac:dyDescent="0.2">
      <c r="A1039" s="132" t="s">
        <v>80</v>
      </c>
      <c r="B1039" s="22" t="s">
        <v>78</v>
      </c>
      <c r="C1039" s="128">
        <v>11.85</v>
      </c>
      <c r="D1039" s="31">
        <v>83034</v>
      </c>
      <c r="E1039" s="24" t="s">
        <v>1603</v>
      </c>
      <c r="F1039" s="129">
        <v>3.2002000000000002</v>
      </c>
      <c r="G1039" s="32">
        <v>32938.089999999997</v>
      </c>
      <c r="H1039" s="28" t="s">
        <v>2030</v>
      </c>
      <c r="I1039" s="248" t="s">
        <v>2035</v>
      </c>
      <c r="J1039" s="194"/>
      <c r="K1039" s="195"/>
      <c r="L1039" s="196"/>
    </row>
    <row r="1040" spans="1:12" ht="12.75" customHeight="1" x14ac:dyDescent="0.2">
      <c r="A1040" s="132" t="s">
        <v>81</v>
      </c>
      <c r="B1040" s="22" t="s">
        <v>78</v>
      </c>
      <c r="C1040" s="128">
        <v>24.560000000000002</v>
      </c>
      <c r="D1040" s="31">
        <v>98000</v>
      </c>
      <c r="E1040" s="24" t="s">
        <v>1603</v>
      </c>
      <c r="F1040" s="129">
        <v>6.6288</v>
      </c>
      <c r="G1040" s="32">
        <v>68226.990000000005</v>
      </c>
      <c r="H1040" s="28" t="s">
        <v>2030</v>
      </c>
      <c r="I1040" s="248" t="s">
        <v>2035</v>
      </c>
      <c r="J1040" s="194"/>
      <c r="K1040" s="195"/>
      <c r="L1040" s="196"/>
    </row>
    <row r="1041" spans="1:12" ht="12.75" customHeight="1" x14ac:dyDescent="0.2">
      <c r="A1041" s="132" t="s">
        <v>82</v>
      </c>
      <c r="B1041" s="22" t="s">
        <v>83</v>
      </c>
      <c r="C1041" s="128">
        <v>2.6799999999999997</v>
      </c>
      <c r="D1041" s="31">
        <v>33000</v>
      </c>
      <c r="E1041" s="24" t="s">
        <v>1603</v>
      </c>
      <c r="F1041" s="129">
        <v>0.97989999999999999</v>
      </c>
      <c r="G1041" s="32">
        <v>10085.629999999999</v>
      </c>
      <c r="H1041" s="28" t="s">
        <v>2030</v>
      </c>
      <c r="I1041" s="248" t="s">
        <v>2035</v>
      </c>
      <c r="J1041" s="194"/>
      <c r="K1041" s="195"/>
      <c r="L1041" s="196"/>
    </row>
    <row r="1042" spans="1:12" ht="12.75" customHeight="1" x14ac:dyDescent="0.2">
      <c r="A1042" s="132" t="s">
        <v>84</v>
      </c>
      <c r="B1042" s="22" t="s">
        <v>83</v>
      </c>
      <c r="C1042" s="128">
        <v>5.0699999999999994</v>
      </c>
      <c r="D1042" s="31">
        <v>33307</v>
      </c>
      <c r="E1042" s="24" t="s">
        <v>1603</v>
      </c>
      <c r="F1042" s="129">
        <v>1.3647</v>
      </c>
      <c r="G1042" s="32">
        <v>14046.19</v>
      </c>
      <c r="H1042" s="28" t="s">
        <v>2030</v>
      </c>
      <c r="I1042" s="248" t="s">
        <v>2035</v>
      </c>
      <c r="J1042" s="194"/>
      <c r="K1042" s="195"/>
      <c r="L1042" s="196"/>
    </row>
    <row r="1043" spans="1:12" ht="12.75" customHeight="1" x14ac:dyDescent="0.2">
      <c r="A1043" s="132" t="s">
        <v>85</v>
      </c>
      <c r="B1043" s="22" t="s">
        <v>83</v>
      </c>
      <c r="C1043" s="128">
        <v>11.12</v>
      </c>
      <c r="D1043" s="31">
        <v>76878</v>
      </c>
      <c r="E1043" s="24" t="s">
        <v>1603</v>
      </c>
      <c r="F1043" s="129">
        <v>2.4596</v>
      </c>
      <c r="G1043" s="32">
        <v>25315.46</v>
      </c>
      <c r="H1043" s="28" t="s">
        <v>2030</v>
      </c>
      <c r="I1043" s="248" t="s">
        <v>2035</v>
      </c>
      <c r="J1043" s="194"/>
      <c r="K1043" s="195"/>
      <c r="L1043" s="196"/>
    </row>
    <row r="1044" spans="1:12" ht="12.75" customHeight="1" x14ac:dyDescent="0.2">
      <c r="A1044" s="132" t="s">
        <v>86</v>
      </c>
      <c r="B1044" s="22" t="s">
        <v>83</v>
      </c>
      <c r="C1044" s="128">
        <v>25.110000000000003</v>
      </c>
      <c r="D1044" s="31">
        <v>98000</v>
      </c>
      <c r="E1044" s="24" t="s">
        <v>1603</v>
      </c>
      <c r="F1044" s="129">
        <v>5.9169</v>
      </c>
      <c r="G1044" s="32">
        <v>60899.75</v>
      </c>
      <c r="H1044" s="28" t="s">
        <v>2030</v>
      </c>
      <c r="I1044" s="248" t="s">
        <v>2035</v>
      </c>
      <c r="J1044" s="194"/>
      <c r="K1044" s="195"/>
      <c r="L1044" s="196"/>
    </row>
    <row r="1045" spans="1:12" ht="12.75" customHeight="1" x14ac:dyDescent="0.2">
      <c r="A1045" s="132" t="s">
        <v>87</v>
      </c>
      <c r="B1045" s="22" t="s">
        <v>88</v>
      </c>
      <c r="C1045" s="128">
        <v>4.95</v>
      </c>
      <c r="D1045" s="31">
        <v>33000</v>
      </c>
      <c r="E1045" s="24" t="s">
        <v>1603</v>
      </c>
      <c r="F1045" s="129">
        <v>0.70399999999999996</v>
      </c>
      <c r="G1045" s="32">
        <v>7245.93</v>
      </c>
      <c r="H1045" s="28" t="s">
        <v>2030</v>
      </c>
      <c r="I1045" s="248" t="s">
        <v>2035</v>
      </c>
      <c r="J1045" s="194"/>
      <c r="K1045" s="195"/>
      <c r="L1045" s="196"/>
    </row>
    <row r="1046" spans="1:12" ht="12.75" customHeight="1" x14ac:dyDescent="0.2">
      <c r="A1046" s="132" t="s">
        <v>89</v>
      </c>
      <c r="B1046" s="22" t="s">
        <v>88</v>
      </c>
      <c r="C1046" s="128">
        <v>7.41</v>
      </c>
      <c r="D1046" s="31">
        <v>33000</v>
      </c>
      <c r="E1046" s="24" t="s">
        <v>1603</v>
      </c>
      <c r="F1046" s="129">
        <v>1.1868000000000001</v>
      </c>
      <c r="G1046" s="32">
        <v>12215.15</v>
      </c>
      <c r="H1046" s="28" t="s">
        <v>2030</v>
      </c>
      <c r="I1046" s="248" t="s">
        <v>2035</v>
      </c>
      <c r="J1046" s="194"/>
      <c r="K1046" s="195"/>
      <c r="L1046" s="196"/>
    </row>
    <row r="1047" spans="1:12" ht="12.75" customHeight="1" x14ac:dyDescent="0.2">
      <c r="A1047" s="132" t="s">
        <v>90</v>
      </c>
      <c r="B1047" s="22" t="s">
        <v>88</v>
      </c>
      <c r="C1047" s="128">
        <v>14.62</v>
      </c>
      <c r="D1047" s="31">
        <v>98000</v>
      </c>
      <c r="E1047" s="24" t="s">
        <v>1603</v>
      </c>
      <c r="F1047" s="129">
        <v>2.355</v>
      </c>
      <c r="G1047" s="32">
        <v>24238.86</v>
      </c>
      <c r="H1047" s="28" t="s">
        <v>2030</v>
      </c>
      <c r="I1047" s="248" t="s">
        <v>2035</v>
      </c>
      <c r="J1047" s="194"/>
      <c r="K1047" s="195"/>
      <c r="L1047" s="196"/>
    </row>
    <row r="1048" spans="1:12" ht="12.75" customHeight="1" x14ac:dyDescent="0.2">
      <c r="A1048" s="132" t="s">
        <v>91</v>
      </c>
      <c r="B1048" s="22" t="s">
        <v>88</v>
      </c>
      <c r="C1048" s="128">
        <v>24.860000000000003</v>
      </c>
      <c r="D1048" s="31">
        <v>98000</v>
      </c>
      <c r="E1048" s="24" t="s">
        <v>1603</v>
      </c>
      <c r="F1048" s="129">
        <v>5.2503000000000002</v>
      </c>
      <c r="G1048" s="32">
        <v>54038.77</v>
      </c>
      <c r="H1048" s="28" t="s">
        <v>2030</v>
      </c>
      <c r="I1048" s="248" t="s">
        <v>2035</v>
      </c>
      <c r="J1048" s="194"/>
      <c r="K1048" s="195"/>
      <c r="L1048" s="196"/>
    </row>
    <row r="1049" spans="1:12" ht="12.75" customHeight="1" x14ac:dyDescent="0.2">
      <c r="A1049" s="132" t="s">
        <v>92</v>
      </c>
      <c r="B1049" s="22" t="s">
        <v>93</v>
      </c>
      <c r="C1049" s="128">
        <v>3.8899999999999997</v>
      </c>
      <c r="D1049" s="31">
        <v>33000</v>
      </c>
      <c r="E1049" s="24" t="s">
        <v>1603</v>
      </c>
      <c r="F1049" s="129">
        <v>0.70760000000000001</v>
      </c>
      <c r="G1049" s="32">
        <v>7282.98</v>
      </c>
      <c r="H1049" s="28" t="s">
        <v>2030</v>
      </c>
      <c r="I1049" s="248" t="s">
        <v>2035</v>
      </c>
      <c r="J1049" s="194"/>
      <c r="K1049" s="195"/>
      <c r="L1049" s="196"/>
    </row>
    <row r="1050" spans="1:12" ht="12.75" customHeight="1" x14ac:dyDescent="0.2">
      <c r="A1050" s="132" t="s">
        <v>94</v>
      </c>
      <c r="B1050" s="22" t="s">
        <v>93</v>
      </c>
      <c r="C1050" s="128">
        <v>5.3999999999999995</v>
      </c>
      <c r="D1050" s="31">
        <v>33000</v>
      </c>
      <c r="E1050" s="24" t="s">
        <v>1603</v>
      </c>
      <c r="F1050" s="129">
        <v>0.98399999999999999</v>
      </c>
      <c r="G1050" s="32">
        <v>10127.83</v>
      </c>
      <c r="H1050" s="28" t="s">
        <v>2030</v>
      </c>
      <c r="I1050" s="248" t="s">
        <v>2035</v>
      </c>
      <c r="J1050" s="194"/>
      <c r="K1050" s="195"/>
      <c r="L1050" s="196"/>
    </row>
    <row r="1051" spans="1:12" ht="12.75" customHeight="1" x14ac:dyDescent="0.2">
      <c r="A1051" s="132" t="s">
        <v>95</v>
      </c>
      <c r="B1051" s="22" t="s">
        <v>93</v>
      </c>
      <c r="C1051" s="128">
        <v>8.6199999999999992</v>
      </c>
      <c r="D1051" s="31">
        <v>57095</v>
      </c>
      <c r="E1051" s="24" t="s">
        <v>1603</v>
      </c>
      <c r="F1051" s="129">
        <v>1.5476000000000001</v>
      </c>
      <c r="G1051" s="32">
        <v>15928.69</v>
      </c>
      <c r="H1051" s="28" t="s">
        <v>2030</v>
      </c>
      <c r="I1051" s="248" t="s">
        <v>2035</v>
      </c>
      <c r="J1051" s="194"/>
      <c r="K1051" s="195"/>
      <c r="L1051" s="196"/>
    </row>
    <row r="1052" spans="1:12" ht="12.75" customHeight="1" x14ac:dyDescent="0.2">
      <c r="A1052" s="132" t="s">
        <v>96</v>
      </c>
      <c r="B1052" s="22" t="s">
        <v>93</v>
      </c>
      <c r="C1052" s="128">
        <v>15.86</v>
      </c>
      <c r="D1052" s="31">
        <v>98000</v>
      </c>
      <c r="E1052" s="24" t="s">
        <v>1603</v>
      </c>
      <c r="F1052" s="129">
        <v>3.1410999999999998</v>
      </c>
      <c r="G1052" s="32">
        <v>32329.8</v>
      </c>
      <c r="H1052" s="28" t="s">
        <v>2030</v>
      </c>
      <c r="I1052" s="248" t="s">
        <v>2035</v>
      </c>
      <c r="J1052" s="194"/>
      <c r="K1052" s="195"/>
      <c r="L1052" s="196"/>
    </row>
    <row r="1053" spans="1:12" ht="12.75" customHeight="1" x14ac:dyDescent="0.2">
      <c r="A1053" s="132" t="s">
        <v>97</v>
      </c>
      <c r="B1053" s="22" t="s">
        <v>98</v>
      </c>
      <c r="C1053" s="128">
        <v>3.9</v>
      </c>
      <c r="D1053" s="31">
        <v>33000</v>
      </c>
      <c r="E1053" s="24" t="s">
        <v>1603</v>
      </c>
      <c r="F1053" s="129">
        <v>0.60750000000000004</v>
      </c>
      <c r="G1053" s="32">
        <v>6252.7</v>
      </c>
      <c r="H1053" s="28" t="s">
        <v>2030</v>
      </c>
      <c r="I1053" s="248" t="s">
        <v>2035</v>
      </c>
      <c r="J1053" s="194"/>
      <c r="K1053" s="195"/>
      <c r="L1053" s="196"/>
    </row>
    <row r="1054" spans="1:12" ht="12.75" customHeight="1" x14ac:dyDescent="0.2">
      <c r="A1054" s="132" t="s">
        <v>99</v>
      </c>
      <c r="B1054" s="22" t="s">
        <v>98</v>
      </c>
      <c r="C1054" s="128">
        <v>4.83</v>
      </c>
      <c r="D1054" s="31">
        <v>37152</v>
      </c>
      <c r="E1054" s="24" t="s">
        <v>1603</v>
      </c>
      <c r="F1054" s="129">
        <v>1.2583</v>
      </c>
      <c r="G1054" s="32">
        <v>12951.07</v>
      </c>
      <c r="H1054" s="28" t="s">
        <v>2030</v>
      </c>
      <c r="I1054" s="248" t="s">
        <v>2035</v>
      </c>
      <c r="J1054" s="194"/>
      <c r="K1054" s="195"/>
      <c r="L1054" s="196"/>
    </row>
    <row r="1055" spans="1:12" ht="12.75" customHeight="1" x14ac:dyDescent="0.2">
      <c r="A1055" s="132" t="s">
        <v>100</v>
      </c>
      <c r="B1055" s="22" t="s">
        <v>98</v>
      </c>
      <c r="C1055" s="128">
        <v>8.69</v>
      </c>
      <c r="D1055" s="31">
        <v>54687</v>
      </c>
      <c r="E1055" s="24" t="s">
        <v>1603</v>
      </c>
      <c r="F1055" s="129">
        <v>1.7422</v>
      </c>
      <c r="G1055" s="32">
        <v>17931.61</v>
      </c>
      <c r="H1055" s="28" t="s">
        <v>2030</v>
      </c>
      <c r="I1055" s="248" t="s">
        <v>2035</v>
      </c>
      <c r="J1055" s="194"/>
      <c r="K1055" s="195"/>
      <c r="L1055" s="196"/>
    </row>
    <row r="1056" spans="1:12" ht="12.75" customHeight="1" x14ac:dyDescent="0.2">
      <c r="A1056" s="132" t="s">
        <v>101</v>
      </c>
      <c r="B1056" s="22" t="s">
        <v>98</v>
      </c>
      <c r="C1056" s="128">
        <v>15.81</v>
      </c>
      <c r="D1056" s="31">
        <v>98000</v>
      </c>
      <c r="E1056" s="24" t="s">
        <v>1603</v>
      </c>
      <c r="F1056" s="129">
        <v>2.9316</v>
      </c>
      <c r="G1056" s="32">
        <v>30173.52</v>
      </c>
      <c r="H1056" s="28" t="s">
        <v>2030</v>
      </c>
      <c r="I1056" s="248" t="s">
        <v>2035</v>
      </c>
      <c r="J1056" s="194"/>
      <c r="K1056" s="195"/>
      <c r="L1056" s="196"/>
    </row>
    <row r="1057" spans="1:12" ht="12.75" customHeight="1" x14ac:dyDescent="0.2">
      <c r="A1057" s="132" t="s">
        <v>102</v>
      </c>
      <c r="B1057" s="22" t="s">
        <v>103</v>
      </c>
      <c r="C1057" s="128">
        <v>2.82</v>
      </c>
      <c r="D1057" s="31">
        <v>33000</v>
      </c>
      <c r="E1057" s="24" t="s">
        <v>1603</v>
      </c>
      <c r="F1057" s="129">
        <v>0.62509999999999999</v>
      </c>
      <c r="G1057" s="32">
        <v>6433.85</v>
      </c>
      <c r="H1057" s="28" t="s">
        <v>2030</v>
      </c>
      <c r="I1057" s="248" t="s">
        <v>2035</v>
      </c>
      <c r="J1057" s="194"/>
      <c r="K1057" s="195"/>
      <c r="L1057" s="196"/>
    </row>
    <row r="1058" spans="1:12" ht="12.75" customHeight="1" x14ac:dyDescent="0.2">
      <c r="A1058" s="132" t="s">
        <v>104</v>
      </c>
      <c r="B1058" s="22" t="s">
        <v>103</v>
      </c>
      <c r="C1058" s="128">
        <v>3.6799999999999997</v>
      </c>
      <c r="D1058" s="31">
        <v>33000</v>
      </c>
      <c r="E1058" s="24" t="s">
        <v>1603</v>
      </c>
      <c r="F1058" s="129">
        <v>0.78800000000000003</v>
      </c>
      <c r="G1058" s="32">
        <v>8110.5</v>
      </c>
      <c r="H1058" s="28" t="s">
        <v>2030</v>
      </c>
      <c r="I1058" s="248" t="s">
        <v>2035</v>
      </c>
      <c r="J1058" s="194"/>
      <c r="K1058" s="195"/>
      <c r="L1058" s="196"/>
    </row>
    <row r="1059" spans="1:12" ht="12.75" customHeight="1" x14ac:dyDescent="0.2">
      <c r="A1059" s="132" t="s">
        <v>105</v>
      </c>
      <c r="B1059" s="22" t="s">
        <v>103</v>
      </c>
      <c r="C1059" s="128">
        <v>7.85</v>
      </c>
      <c r="D1059" s="31">
        <v>43989</v>
      </c>
      <c r="E1059" s="24" t="s">
        <v>1603</v>
      </c>
      <c r="F1059" s="129">
        <v>1.3635999999999999</v>
      </c>
      <c r="G1059" s="32">
        <v>14034.87</v>
      </c>
      <c r="H1059" s="28" t="s">
        <v>2030</v>
      </c>
      <c r="I1059" s="248" t="s">
        <v>2035</v>
      </c>
      <c r="J1059" s="194"/>
      <c r="K1059" s="195"/>
      <c r="L1059" s="196"/>
    </row>
    <row r="1060" spans="1:12" ht="12.75" customHeight="1" x14ac:dyDescent="0.2">
      <c r="A1060" s="132" t="s">
        <v>106</v>
      </c>
      <c r="B1060" s="22" t="s">
        <v>103</v>
      </c>
      <c r="C1060" s="128">
        <v>24.1</v>
      </c>
      <c r="D1060" s="31">
        <v>98000</v>
      </c>
      <c r="E1060" s="24" t="s">
        <v>1603</v>
      </c>
      <c r="F1060" s="129">
        <v>4.9082999999999997</v>
      </c>
      <c r="G1060" s="32">
        <v>50518.73</v>
      </c>
      <c r="H1060" s="28" t="s">
        <v>2030</v>
      </c>
      <c r="I1060" s="248" t="s">
        <v>2035</v>
      </c>
      <c r="J1060" s="194"/>
      <c r="K1060" s="195"/>
      <c r="L1060" s="196"/>
    </row>
    <row r="1061" spans="1:12" ht="12.75" customHeight="1" x14ac:dyDescent="0.2">
      <c r="A1061" s="132" t="s">
        <v>107</v>
      </c>
      <c r="B1061" s="22" t="s">
        <v>108</v>
      </c>
      <c r="C1061" s="128">
        <v>3.05</v>
      </c>
      <c r="D1061" s="31">
        <v>33000</v>
      </c>
      <c r="E1061" s="24" t="s">
        <v>1603</v>
      </c>
      <c r="F1061" s="129">
        <v>0.48420000000000002</v>
      </c>
      <c r="G1061" s="32">
        <v>4983.63</v>
      </c>
      <c r="H1061" s="28" t="s">
        <v>2030</v>
      </c>
      <c r="I1061" s="248" t="s">
        <v>2035</v>
      </c>
      <c r="J1061" s="194"/>
      <c r="K1061" s="195"/>
      <c r="L1061" s="196"/>
    </row>
    <row r="1062" spans="1:12" ht="12.75" customHeight="1" x14ac:dyDescent="0.2">
      <c r="A1062" s="132" t="s">
        <v>109</v>
      </c>
      <c r="B1062" s="22" t="s">
        <v>108</v>
      </c>
      <c r="C1062" s="128">
        <v>4.04</v>
      </c>
      <c r="D1062" s="31">
        <v>33000</v>
      </c>
      <c r="E1062" s="24" t="s">
        <v>1603</v>
      </c>
      <c r="F1062" s="129">
        <v>0.68310000000000004</v>
      </c>
      <c r="G1062" s="32">
        <v>7030.81</v>
      </c>
      <c r="H1062" s="28" t="s">
        <v>2030</v>
      </c>
      <c r="I1062" s="248" t="s">
        <v>2035</v>
      </c>
      <c r="J1062" s="194"/>
      <c r="K1062" s="195"/>
      <c r="L1062" s="196"/>
    </row>
    <row r="1063" spans="1:12" ht="12.75" customHeight="1" x14ac:dyDescent="0.2">
      <c r="A1063" s="132" t="s">
        <v>110</v>
      </c>
      <c r="B1063" s="22" t="s">
        <v>108</v>
      </c>
      <c r="C1063" s="128">
        <v>6.75</v>
      </c>
      <c r="D1063" s="31">
        <v>33000</v>
      </c>
      <c r="E1063" s="24" t="s">
        <v>1603</v>
      </c>
      <c r="F1063" s="129">
        <v>1.1113999999999999</v>
      </c>
      <c r="G1063" s="32">
        <v>11439.1</v>
      </c>
      <c r="H1063" s="28" t="s">
        <v>2030</v>
      </c>
      <c r="I1063" s="248" t="s">
        <v>2035</v>
      </c>
      <c r="J1063" s="194"/>
      <c r="K1063" s="195"/>
      <c r="L1063" s="196"/>
    </row>
    <row r="1064" spans="1:12" ht="12.75" customHeight="1" x14ac:dyDescent="0.2">
      <c r="A1064" s="132" t="s">
        <v>111</v>
      </c>
      <c r="B1064" s="22" t="s">
        <v>108</v>
      </c>
      <c r="C1064" s="128">
        <v>11.65</v>
      </c>
      <c r="D1064" s="31">
        <v>64705</v>
      </c>
      <c r="E1064" s="24" t="s">
        <v>1603</v>
      </c>
      <c r="F1064" s="129">
        <v>2.1</v>
      </c>
      <c r="G1064" s="32">
        <v>21614.27</v>
      </c>
      <c r="H1064" s="28" t="s">
        <v>2030</v>
      </c>
      <c r="I1064" s="248" t="s">
        <v>2035</v>
      </c>
      <c r="J1064" s="194"/>
      <c r="K1064" s="195"/>
      <c r="L1064" s="196"/>
    </row>
    <row r="1065" spans="1:12" ht="12.75" customHeight="1" x14ac:dyDescent="0.2">
      <c r="A1065" s="132" t="s">
        <v>112</v>
      </c>
      <c r="B1065" s="22" t="s">
        <v>113</v>
      </c>
      <c r="C1065" s="128">
        <v>5.1099999999999994</v>
      </c>
      <c r="D1065" s="31">
        <v>33000</v>
      </c>
      <c r="E1065" s="24" t="s">
        <v>1603</v>
      </c>
      <c r="F1065" s="129">
        <v>1.0634999999999999</v>
      </c>
      <c r="G1065" s="32">
        <v>10946.08</v>
      </c>
      <c r="H1065" s="28" t="s">
        <v>2030</v>
      </c>
      <c r="I1065" s="248" t="s">
        <v>2035</v>
      </c>
      <c r="J1065" s="194"/>
      <c r="K1065" s="195"/>
      <c r="L1065" s="196"/>
    </row>
    <row r="1066" spans="1:12" ht="12.75" customHeight="1" x14ac:dyDescent="0.2">
      <c r="A1066" s="132" t="s">
        <v>114</v>
      </c>
      <c r="B1066" s="22" t="s">
        <v>113</v>
      </c>
      <c r="C1066" s="128">
        <v>6.8</v>
      </c>
      <c r="D1066" s="31">
        <v>33338</v>
      </c>
      <c r="E1066" s="24" t="s">
        <v>1603</v>
      </c>
      <c r="F1066" s="129">
        <v>1.5963000000000001</v>
      </c>
      <c r="G1066" s="32">
        <v>16429.93</v>
      </c>
      <c r="H1066" s="28" t="s">
        <v>2030</v>
      </c>
      <c r="I1066" s="248" t="s">
        <v>2035</v>
      </c>
      <c r="J1066" s="194"/>
      <c r="K1066" s="195"/>
      <c r="L1066" s="196"/>
    </row>
    <row r="1067" spans="1:12" ht="12.75" customHeight="1" x14ac:dyDescent="0.2">
      <c r="A1067" s="132" t="s">
        <v>115</v>
      </c>
      <c r="B1067" s="22" t="s">
        <v>113</v>
      </c>
      <c r="C1067" s="128">
        <v>11.12</v>
      </c>
      <c r="D1067" s="31">
        <v>61014</v>
      </c>
      <c r="E1067" s="24" t="s">
        <v>1603</v>
      </c>
      <c r="F1067" s="129">
        <v>2.5571999999999999</v>
      </c>
      <c r="G1067" s="32">
        <v>26320.01</v>
      </c>
      <c r="H1067" s="28" t="s">
        <v>2030</v>
      </c>
      <c r="I1067" s="248" t="s">
        <v>2035</v>
      </c>
      <c r="J1067" s="194"/>
      <c r="K1067" s="195"/>
      <c r="L1067" s="196"/>
    </row>
    <row r="1068" spans="1:12" ht="12.75" customHeight="1" x14ac:dyDescent="0.2">
      <c r="A1068" s="132" t="s">
        <v>116</v>
      </c>
      <c r="B1068" s="22" t="s">
        <v>113</v>
      </c>
      <c r="C1068" s="128">
        <v>18.200000000000003</v>
      </c>
      <c r="D1068" s="31">
        <v>98000</v>
      </c>
      <c r="E1068" s="24" t="s">
        <v>1603</v>
      </c>
      <c r="F1068" s="129">
        <v>4.9381000000000004</v>
      </c>
      <c r="G1068" s="32">
        <v>50825.440000000002</v>
      </c>
      <c r="H1068" s="28" t="s">
        <v>2030</v>
      </c>
      <c r="I1068" s="248" t="s">
        <v>2035</v>
      </c>
      <c r="J1068" s="194"/>
      <c r="K1068" s="195"/>
      <c r="L1068" s="196"/>
    </row>
    <row r="1069" spans="1:12" ht="12.75" customHeight="1" x14ac:dyDescent="0.2">
      <c r="A1069" s="132" t="s">
        <v>117</v>
      </c>
      <c r="B1069" s="22" t="s">
        <v>118</v>
      </c>
      <c r="C1069" s="128">
        <v>4.71</v>
      </c>
      <c r="D1069" s="31">
        <v>33000</v>
      </c>
      <c r="E1069" s="24" t="s">
        <v>1603</v>
      </c>
      <c r="F1069" s="129">
        <v>1.0079</v>
      </c>
      <c r="G1069" s="32">
        <v>10373.82</v>
      </c>
      <c r="H1069" s="28" t="s">
        <v>2030</v>
      </c>
      <c r="I1069" s="248" t="s">
        <v>2035</v>
      </c>
      <c r="J1069" s="194"/>
      <c r="K1069" s="195"/>
      <c r="L1069" s="196"/>
    </row>
    <row r="1070" spans="1:12" ht="12.75" customHeight="1" x14ac:dyDescent="0.2">
      <c r="A1070" s="132" t="s">
        <v>119</v>
      </c>
      <c r="B1070" s="22" t="s">
        <v>118</v>
      </c>
      <c r="C1070" s="128">
        <v>6.93</v>
      </c>
      <c r="D1070" s="31">
        <v>43625</v>
      </c>
      <c r="E1070" s="24" t="s">
        <v>1603</v>
      </c>
      <c r="F1070" s="129">
        <v>1.4142999999999999</v>
      </c>
      <c r="G1070" s="32">
        <v>14556.7</v>
      </c>
      <c r="H1070" s="28" t="s">
        <v>2030</v>
      </c>
      <c r="I1070" s="248" t="s">
        <v>2035</v>
      </c>
      <c r="J1070" s="194"/>
      <c r="K1070" s="195"/>
      <c r="L1070" s="196"/>
    </row>
    <row r="1071" spans="1:12" ht="12.75" customHeight="1" x14ac:dyDescent="0.2">
      <c r="A1071" s="132" t="s">
        <v>120</v>
      </c>
      <c r="B1071" s="22" t="s">
        <v>118</v>
      </c>
      <c r="C1071" s="128">
        <v>11.31</v>
      </c>
      <c r="D1071" s="31">
        <v>82814</v>
      </c>
      <c r="E1071" s="24" t="s">
        <v>1603</v>
      </c>
      <c r="F1071" s="129">
        <v>2.3597999999999999</v>
      </c>
      <c r="G1071" s="32">
        <v>24288.27</v>
      </c>
      <c r="H1071" s="28" t="s">
        <v>2030</v>
      </c>
      <c r="I1071" s="248" t="s">
        <v>2035</v>
      </c>
      <c r="J1071" s="194"/>
      <c r="K1071" s="195"/>
      <c r="L1071" s="196"/>
    </row>
    <row r="1072" spans="1:12" ht="12.75" customHeight="1" x14ac:dyDescent="0.2">
      <c r="A1072" s="132" t="s">
        <v>121</v>
      </c>
      <c r="B1072" s="22" t="s">
        <v>118</v>
      </c>
      <c r="C1072" s="128">
        <v>20.880000000000003</v>
      </c>
      <c r="D1072" s="31">
        <v>98000</v>
      </c>
      <c r="E1072" s="24" t="s">
        <v>1603</v>
      </c>
      <c r="F1072" s="129">
        <v>5.0574000000000003</v>
      </c>
      <c r="G1072" s="32">
        <v>52053.34</v>
      </c>
      <c r="H1072" s="28" t="s">
        <v>2030</v>
      </c>
      <c r="I1072" s="248" t="s">
        <v>2035</v>
      </c>
      <c r="J1072" s="194"/>
      <c r="K1072" s="195"/>
      <c r="L1072" s="196"/>
    </row>
    <row r="1073" spans="1:12" ht="12.75" customHeight="1" x14ac:dyDescent="0.2">
      <c r="A1073" s="132" t="s">
        <v>122</v>
      </c>
      <c r="B1073" s="22" t="s">
        <v>123</v>
      </c>
      <c r="C1073" s="128">
        <v>3.5399999999999996</v>
      </c>
      <c r="D1073" s="31">
        <v>33000</v>
      </c>
      <c r="E1073" s="24" t="s">
        <v>1603</v>
      </c>
      <c r="F1073" s="129">
        <v>0.54310000000000003</v>
      </c>
      <c r="G1073" s="32">
        <v>5589.86</v>
      </c>
      <c r="H1073" s="28" t="s">
        <v>2030</v>
      </c>
      <c r="I1073" s="248" t="s">
        <v>2035</v>
      </c>
      <c r="J1073" s="194"/>
      <c r="K1073" s="195"/>
      <c r="L1073" s="196"/>
    </row>
    <row r="1074" spans="1:12" ht="12.75" customHeight="1" x14ac:dyDescent="0.2">
      <c r="A1074" s="132" t="s">
        <v>124</v>
      </c>
      <c r="B1074" s="22" t="s">
        <v>123</v>
      </c>
      <c r="C1074" s="128">
        <v>4.45</v>
      </c>
      <c r="D1074" s="31">
        <v>33000</v>
      </c>
      <c r="E1074" s="24" t="s">
        <v>1603</v>
      </c>
      <c r="F1074" s="129">
        <v>0.76119999999999999</v>
      </c>
      <c r="G1074" s="32">
        <v>7834.66</v>
      </c>
      <c r="H1074" s="28" t="s">
        <v>2030</v>
      </c>
      <c r="I1074" s="248" t="s">
        <v>2035</v>
      </c>
      <c r="J1074" s="194"/>
      <c r="K1074" s="195"/>
      <c r="L1074" s="196"/>
    </row>
    <row r="1075" spans="1:12" ht="12.75" customHeight="1" x14ac:dyDescent="0.2">
      <c r="A1075" s="132" t="s">
        <v>125</v>
      </c>
      <c r="B1075" s="22" t="s">
        <v>123</v>
      </c>
      <c r="C1075" s="128">
        <v>6.33</v>
      </c>
      <c r="D1075" s="31">
        <v>34506</v>
      </c>
      <c r="E1075" s="24" t="s">
        <v>1603</v>
      </c>
      <c r="F1075" s="129">
        <v>1.1532</v>
      </c>
      <c r="G1075" s="32">
        <v>11869.32</v>
      </c>
      <c r="H1075" s="28" t="s">
        <v>2030</v>
      </c>
      <c r="I1075" s="248" t="s">
        <v>2035</v>
      </c>
      <c r="J1075" s="194"/>
      <c r="K1075" s="195"/>
      <c r="L1075" s="196"/>
    </row>
    <row r="1076" spans="1:12" ht="12.75" customHeight="1" x14ac:dyDescent="0.2">
      <c r="A1076" s="132" t="s">
        <v>126</v>
      </c>
      <c r="B1076" s="22" t="s">
        <v>123</v>
      </c>
      <c r="C1076" s="128">
        <v>10.039999999999999</v>
      </c>
      <c r="D1076" s="31">
        <v>98000</v>
      </c>
      <c r="E1076" s="24" t="s">
        <v>1603</v>
      </c>
      <c r="F1076" s="129">
        <v>2.1705000000000001</v>
      </c>
      <c r="G1076" s="32">
        <v>22339.89</v>
      </c>
      <c r="H1076" s="28" t="s">
        <v>2030</v>
      </c>
      <c r="I1076" s="248" t="s">
        <v>2035</v>
      </c>
      <c r="J1076" s="194"/>
      <c r="K1076" s="195"/>
      <c r="L1076" s="196"/>
    </row>
    <row r="1077" spans="1:12" ht="12.75" customHeight="1" x14ac:dyDescent="0.2">
      <c r="A1077" s="132" t="s">
        <v>127</v>
      </c>
      <c r="B1077" s="22" t="s">
        <v>128</v>
      </c>
      <c r="C1077" s="128">
        <v>3.6799999999999997</v>
      </c>
      <c r="D1077" s="31">
        <v>33000</v>
      </c>
      <c r="E1077" s="24" t="s">
        <v>1603</v>
      </c>
      <c r="F1077" s="129">
        <v>0.52859999999999996</v>
      </c>
      <c r="G1077" s="32">
        <v>5440.62</v>
      </c>
      <c r="H1077" s="28" t="s">
        <v>2030</v>
      </c>
      <c r="I1077" s="248" t="s">
        <v>2035</v>
      </c>
      <c r="J1077" s="194"/>
      <c r="K1077" s="195"/>
      <c r="L1077" s="196"/>
    </row>
    <row r="1078" spans="1:12" ht="12.75" customHeight="1" x14ac:dyDescent="0.2">
      <c r="A1078" s="132" t="s">
        <v>129</v>
      </c>
      <c r="B1078" s="22" t="s">
        <v>128</v>
      </c>
      <c r="C1078" s="128">
        <v>4.7</v>
      </c>
      <c r="D1078" s="31">
        <v>33000</v>
      </c>
      <c r="E1078" s="24" t="s">
        <v>1603</v>
      </c>
      <c r="F1078" s="129">
        <v>0.7208</v>
      </c>
      <c r="G1078" s="32">
        <v>7418.84</v>
      </c>
      <c r="H1078" s="28" t="s">
        <v>2030</v>
      </c>
      <c r="I1078" s="248" t="s">
        <v>2035</v>
      </c>
      <c r="J1078" s="194"/>
      <c r="K1078" s="195"/>
      <c r="L1078" s="196"/>
    </row>
    <row r="1079" spans="1:12" ht="12.75" customHeight="1" x14ac:dyDescent="0.2">
      <c r="A1079" s="132" t="s">
        <v>130</v>
      </c>
      <c r="B1079" s="22" t="s">
        <v>128</v>
      </c>
      <c r="C1079" s="128">
        <v>7.05</v>
      </c>
      <c r="D1079" s="31">
        <v>48013</v>
      </c>
      <c r="E1079" s="24" t="s">
        <v>1603</v>
      </c>
      <c r="F1079" s="129">
        <v>1.1617999999999999</v>
      </c>
      <c r="G1079" s="32">
        <v>11957.84</v>
      </c>
      <c r="H1079" s="28" t="s">
        <v>2030</v>
      </c>
      <c r="I1079" s="248" t="s">
        <v>2035</v>
      </c>
      <c r="J1079" s="194"/>
      <c r="K1079" s="195"/>
      <c r="L1079" s="196"/>
    </row>
    <row r="1080" spans="1:12" ht="12.75" customHeight="1" x14ac:dyDescent="0.2">
      <c r="A1080" s="132" t="s">
        <v>131</v>
      </c>
      <c r="B1080" s="22" t="s">
        <v>128</v>
      </c>
      <c r="C1080" s="128">
        <v>11.54</v>
      </c>
      <c r="D1080" s="31">
        <v>86244</v>
      </c>
      <c r="E1080" s="24" t="s">
        <v>1603</v>
      </c>
      <c r="F1080" s="129">
        <v>2.2025000000000001</v>
      </c>
      <c r="G1080" s="32">
        <v>22669.25</v>
      </c>
      <c r="H1080" s="28" t="s">
        <v>2030</v>
      </c>
      <c r="I1080" s="248" t="s">
        <v>2035</v>
      </c>
      <c r="J1080" s="194"/>
      <c r="K1080" s="195"/>
      <c r="L1080" s="196"/>
    </row>
    <row r="1081" spans="1:12" ht="12.75" customHeight="1" x14ac:dyDescent="0.2">
      <c r="A1081" s="132" t="s">
        <v>132</v>
      </c>
      <c r="B1081" s="22" t="s">
        <v>133</v>
      </c>
      <c r="C1081" s="128">
        <v>2.2999999999999998</v>
      </c>
      <c r="D1081" s="31">
        <v>33000</v>
      </c>
      <c r="E1081" s="24" t="s">
        <v>1603</v>
      </c>
      <c r="F1081" s="129">
        <v>0.34229999999999999</v>
      </c>
      <c r="G1081" s="32">
        <v>3523.13</v>
      </c>
      <c r="H1081" s="28" t="s">
        <v>2030</v>
      </c>
      <c r="I1081" s="248" t="s">
        <v>2035</v>
      </c>
      <c r="J1081" s="194"/>
      <c r="K1081" s="195"/>
      <c r="L1081" s="196"/>
    </row>
    <row r="1082" spans="1:12" ht="12.75" customHeight="1" x14ac:dyDescent="0.2">
      <c r="A1082" s="132" t="s">
        <v>134</v>
      </c>
      <c r="B1082" s="22" t="s">
        <v>133</v>
      </c>
      <c r="C1082" s="128">
        <v>3.03</v>
      </c>
      <c r="D1082" s="31">
        <v>33000</v>
      </c>
      <c r="E1082" s="24" t="s">
        <v>1603</v>
      </c>
      <c r="F1082" s="129">
        <v>0.52229999999999999</v>
      </c>
      <c r="G1082" s="32">
        <v>5375.78</v>
      </c>
      <c r="H1082" s="28" t="s">
        <v>2030</v>
      </c>
      <c r="I1082" s="248" t="s">
        <v>2035</v>
      </c>
      <c r="J1082" s="194"/>
      <c r="K1082" s="195"/>
      <c r="L1082" s="196"/>
    </row>
    <row r="1083" spans="1:12" ht="12.75" customHeight="1" x14ac:dyDescent="0.2">
      <c r="A1083" s="132" t="s">
        <v>135</v>
      </c>
      <c r="B1083" s="22" t="s">
        <v>133</v>
      </c>
      <c r="C1083" s="128">
        <v>4.3</v>
      </c>
      <c r="D1083" s="31">
        <v>33000</v>
      </c>
      <c r="E1083" s="24" t="s">
        <v>1603</v>
      </c>
      <c r="F1083" s="129">
        <v>0.76290000000000002</v>
      </c>
      <c r="G1083" s="32">
        <v>7852.16</v>
      </c>
      <c r="H1083" s="28" t="s">
        <v>2030</v>
      </c>
      <c r="I1083" s="248" t="s">
        <v>2035</v>
      </c>
      <c r="J1083" s="194"/>
      <c r="K1083" s="195"/>
      <c r="L1083" s="196"/>
    </row>
    <row r="1084" spans="1:12" ht="12.75" customHeight="1" x14ac:dyDescent="0.2">
      <c r="A1084" s="132" t="s">
        <v>136</v>
      </c>
      <c r="B1084" s="22" t="s">
        <v>133</v>
      </c>
      <c r="C1084" s="128">
        <v>7.3999999999999995</v>
      </c>
      <c r="D1084" s="31">
        <v>33000</v>
      </c>
      <c r="E1084" s="24" t="s">
        <v>1603</v>
      </c>
      <c r="F1084" s="129">
        <v>1.3141</v>
      </c>
      <c r="G1084" s="32">
        <v>13525.39</v>
      </c>
      <c r="H1084" s="28" t="s">
        <v>2030</v>
      </c>
      <c r="I1084" s="248" t="s">
        <v>2035</v>
      </c>
      <c r="J1084" s="194"/>
      <c r="K1084" s="195"/>
      <c r="L1084" s="196"/>
    </row>
    <row r="1085" spans="1:12" ht="12.75" customHeight="1" x14ac:dyDescent="0.2">
      <c r="A1085" s="132" t="s">
        <v>137</v>
      </c>
      <c r="B1085" s="22" t="s">
        <v>138</v>
      </c>
      <c r="C1085" s="128">
        <v>2.1599999999999997</v>
      </c>
      <c r="D1085" s="31">
        <v>33000</v>
      </c>
      <c r="E1085" s="24" t="s">
        <v>1603</v>
      </c>
      <c r="F1085" s="129">
        <v>0.31929999999999997</v>
      </c>
      <c r="G1085" s="32">
        <v>3286.4</v>
      </c>
      <c r="H1085" s="28" t="s">
        <v>2030</v>
      </c>
      <c r="I1085" s="248" t="s">
        <v>2035</v>
      </c>
      <c r="J1085" s="194"/>
      <c r="K1085" s="195"/>
      <c r="L1085" s="196"/>
    </row>
    <row r="1086" spans="1:12" ht="12.75" customHeight="1" x14ac:dyDescent="0.2">
      <c r="A1086" s="132" t="s">
        <v>139</v>
      </c>
      <c r="B1086" s="22" t="s">
        <v>138</v>
      </c>
      <c r="C1086" s="128">
        <v>2.8</v>
      </c>
      <c r="D1086" s="31">
        <v>33000</v>
      </c>
      <c r="E1086" s="24" t="s">
        <v>1603</v>
      </c>
      <c r="F1086" s="129">
        <v>0.47370000000000001</v>
      </c>
      <c r="G1086" s="32">
        <v>4875.5600000000004</v>
      </c>
      <c r="H1086" s="28" t="s">
        <v>2030</v>
      </c>
      <c r="I1086" s="248" t="s">
        <v>2035</v>
      </c>
      <c r="J1086" s="194"/>
      <c r="K1086" s="195"/>
      <c r="L1086" s="196"/>
    </row>
    <row r="1087" spans="1:12" ht="12.75" customHeight="1" x14ac:dyDescent="0.2">
      <c r="A1087" s="132" t="s">
        <v>140</v>
      </c>
      <c r="B1087" s="22" t="s">
        <v>138</v>
      </c>
      <c r="C1087" s="128">
        <v>4.7</v>
      </c>
      <c r="D1087" s="31">
        <v>33000</v>
      </c>
      <c r="E1087" s="24" t="s">
        <v>1603</v>
      </c>
      <c r="F1087" s="129">
        <v>0.77939999999999998</v>
      </c>
      <c r="G1087" s="32">
        <v>8021.98</v>
      </c>
      <c r="H1087" s="28" t="s">
        <v>2030</v>
      </c>
      <c r="I1087" s="248" t="s">
        <v>2035</v>
      </c>
      <c r="J1087" s="194"/>
      <c r="K1087" s="195"/>
      <c r="L1087" s="196"/>
    </row>
    <row r="1088" spans="1:12" ht="12.75" customHeight="1" x14ac:dyDescent="0.2">
      <c r="A1088" s="132" t="s">
        <v>141</v>
      </c>
      <c r="B1088" s="22" t="s">
        <v>138</v>
      </c>
      <c r="C1088" s="128">
        <v>13.17</v>
      </c>
      <c r="D1088" s="31">
        <v>74873</v>
      </c>
      <c r="E1088" s="24" t="s">
        <v>1603</v>
      </c>
      <c r="F1088" s="129">
        <v>2.4232999999999998</v>
      </c>
      <c r="G1088" s="32">
        <v>24941.84</v>
      </c>
      <c r="H1088" s="28" t="s">
        <v>2030</v>
      </c>
      <c r="I1088" s="248" t="s">
        <v>2035</v>
      </c>
      <c r="J1088" s="194"/>
      <c r="K1088" s="195"/>
      <c r="L1088" s="196"/>
    </row>
    <row r="1089" spans="1:12" ht="12.75" customHeight="1" x14ac:dyDescent="0.2">
      <c r="A1089" s="132" t="s">
        <v>142</v>
      </c>
      <c r="B1089" s="22" t="s">
        <v>143</v>
      </c>
      <c r="C1089" s="128">
        <v>4.01</v>
      </c>
      <c r="D1089" s="31">
        <v>33000</v>
      </c>
      <c r="E1089" s="24" t="s">
        <v>1603</v>
      </c>
      <c r="F1089" s="129">
        <v>0.55120000000000002</v>
      </c>
      <c r="G1089" s="32">
        <v>5673.23</v>
      </c>
      <c r="H1089" s="28" t="s">
        <v>2030</v>
      </c>
      <c r="I1089" s="248" t="s">
        <v>2035</v>
      </c>
      <c r="J1089" s="194"/>
      <c r="K1089" s="195"/>
      <c r="L1089" s="196"/>
    </row>
    <row r="1090" spans="1:12" ht="12.75" customHeight="1" x14ac:dyDescent="0.2">
      <c r="A1090" s="132" t="s">
        <v>144</v>
      </c>
      <c r="B1090" s="22" t="s">
        <v>143</v>
      </c>
      <c r="C1090" s="128">
        <v>4.7699999999999996</v>
      </c>
      <c r="D1090" s="31">
        <v>33000</v>
      </c>
      <c r="E1090" s="24" t="s">
        <v>1603</v>
      </c>
      <c r="F1090" s="129">
        <v>0.71299999999999997</v>
      </c>
      <c r="G1090" s="32">
        <v>7338.56</v>
      </c>
      <c r="H1090" s="28" t="s">
        <v>2030</v>
      </c>
      <c r="I1090" s="248" t="s">
        <v>2035</v>
      </c>
      <c r="J1090" s="194"/>
      <c r="K1090" s="195"/>
      <c r="L1090" s="196"/>
    </row>
    <row r="1091" spans="1:12" ht="12.75" customHeight="1" x14ac:dyDescent="0.2">
      <c r="A1091" s="132" t="s">
        <v>145</v>
      </c>
      <c r="B1091" s="22" t="s">
        <v>143</v>
      </c>
      <c r="C1091" s="128">
        <v>6.8</v>
      </c>
      <c r="D1091" s="31">
        <v>34284</v>
      </c>
      <c r="E1091" s="24" t="s">
        <v>1603</v>
      </c>
      <c r="F1091" s="129">
        <v>1.1400999999999999</v>
      </c>
      <c r="G1091" s="32">
        <v>11734.49</v>
      </c>
      <c r="H1091" s="28" t="s">
        <v>2030</v>
      </c>
      <c r="I1091" s="248" t="s">
        <v>2035</v>
      </c>
      <c r="J1091" s="194"/>
      <c r="K1091" s="195"/>
      <c r="L1091" s="196"/>
    </row>
    <row r="1092" spans="1:12" ht="12.75" customHeight="1" x14ac:dyDescent="0.2">
      <c r="A1092" s="132" t="s">
        <v>146</v>
      </c>
      <c r="B1092" s="22" t="s">
        <v>143</v>
      </c>
      <c r="C1092" s="128">
        <v>13.37</v>
      </c>
      <c r="D1092" s="31">
        <v>44677</v>
      </c>
      <c r="E1092" s="24" t="s">
        <v>1603</v>
      </c>
      <c r="F1092" s="129">
        <v>2.4698000000000002</v>
      </c>
      <c r="G1092" s="32">
        <v>25420.44</v>
      </c>
      <c r="H1092" s="28" t="s">
        <v>2030</v>
      </c>
      <c r="I1092" s="248" t="s">
        <v>2035</v>
      </c>
      <c r="J1092" s="194"/>
      <c r="K1092" s="195"/>
      <c r="L1092" s="196"/>
    </row>
    <row r="1093" spans="1:12" ht="12.75" customHeight="1" x14ac:dyDescent="0.2">
      <c r="A1093" s="132" t="s">
        <v>147</v>
      </c>
      <c r="B1093" s="22" t="s">
        <v>148</v>
      </c>
      <c r="C1093" s="128">
        <v>6.79</v>
      </c>
      <c r="D1093" s="31">
        <v>33724</v>
      </c>
      <c r="E1093" s="24" t="s">
        <v>1603</v>
      </c>
      <c r="F1093" s="129">
        <v>1.0899000000000001</v>
      </c>
      <c r="G1093" s="32">
        <v>11217.81</v>
      </c>
      <c r="H1093" s="28" t="s">
        <v>2032</v>
      </c>
      <c r="I1093" s="248" t="s">
        <v>2038</v>
      </c>
      <c r="J1093" s="194"/>
      <c r="K1093" s="195"/>
      <c r="L1093" s="196"/>
    </row>
    <row r="1094" spans="1:12" ht="12.75" customHeight="1" x14ac:dyDescent="0.2">
      <c r="A1094" s="132" t="s">
        <v>149</v>
      </c>
      <c r="B1094" s="22" t="s">
        <v>148</v>
      </c>
      <c r="C1094" s="128">
        <v>12.84</v>
      </c>
      <c r="D1094" s="31">
        <v>35801</v>
      </c>
      <c r="E1094" s="24" t="s">
        <v>1603</v>
      </c>
      <c r="F1094" s="129">
        <v>1.3904000000000001</v>
      </c>
      <c r="G1094" s="32">
        <v>14310.71</v>
      </c>
      <c r="H1094" s="28" t="s">
        <v>2032</v>
      </c>
      <c r="I1094" s="248" t="s">
        <v>2038</v>
      </c>
      <c r="J1094" s="194"/>
      <c r="K1094" s="195"/>
      <c r="L1094" s="196"/>
    </row>
    <row r="1095" spans="1:12" ht="12.75" customHeight="1" x14ac:dyDescent="0.2">
      <c r="A1095" s="132" t="s">
        <v>150</v>
      </c>
      <c r="B1095" s="22" t="s">
        <v>148</v>
      </c>
      <c r="C1095" s="128">
        <v>20.34</v>
      </c>
      <c r="D1095" s="31">
        <v>63365</v>
      </c>
      <c r="E1095" s="24" t="s">
        <v>1603</v>
      </c>
      <c r="F1095" s="129">
        <v>2.4355000000000002</v>
      </c>
      <c r="G1095" s="32">
        <v>25067.41</v>
      </c>
      <c r="H1095" s="28" t="s">
        <v>2032</v>
      </c>
      <c r="I1095" s="248" t="s">
        <v>2038</v>
      </c>
      <c r="J1095" s="194"/>
      <c r="K1095" s="195"/>
      <c r="L1095" s="196"/>
    </row>
    <row r="1096" spans="1:12" ht="12.75" customHeight="1" x14ac:dyDescent="0.2">
      <c r="A1096" s="132" t="s">
        <v>151</v>
      </c>
      <c r="B1096" s="22" t="s">
        <v>148</v>
      </c>
      <c r="C1096" s="128">
        <v>24.220000000000002</v>
      </c>
      <c r="D1096" s="31">
        <v>93346</v>
      </c>
      <c r="E1096" s="24" t="s">
        <v>1603</v>
      </c>
      <c r="F1096" s="129">
        <v>3.7755000000000001</v>
      </c>
      <c r="G1096" s="32">
        <v>38859.370000000003</v>
      </c>
      <c r="H1096" s="28" t="s">
        <v>2032</v>
      </c>
      <c r="I1096" s="248" t="s">
        <v>2038</v>
      </c>
      <c r="J1096" s="194"/>
      <c r="K1096" s="195"/>
      <c r="L1096" s="196"/>
    </row>
    <row r="1097" spans="1:12" ht="12.75" customHeight="1" x14ac:dyDescent="0.2">
      <c r="A1097" s="132" t="s">
        <v>152</v>
      </c>
      <c r="B1097" s="22" t="s">
        <v>153</v>
      </c>
      <c r="C1097" s="128">
        <v>10.82</v>
      </c>
      <c r="D1097" s="31">
        <v>33935</v>
      </c>
      <c r="E1097" s="24" t="s">
        <v>1603</v>
      </c>
      <c r="F1097" s="129">
        <v>0.57130000000000003</v>
      </c>
      <c r="G1097" s="32">
        <v>5880.11</v>
      </c>
      <c r="H1097" s="28" t="s">
        <v>2032</v>
      </c>
      <c r="I1097" s="248" t="s">
        <v>2038</v>
      </c>
      <c r="J1097" s="194"/>
      <c r="K1097" s="195"/>
      <c r="L1097" s="196"/>
    </row>
    <row r="1098" spans="1:12" ht="12.75" customHeight="1" x14ac:dyDescent="0.2">
      <c r="A1098" s="132" t="s">
        <v>154</v>
      </c>
      <c r="B1098" s="22" t="s">
        <v>153</v>
      </c>
      <c r="C1098" s="128">
        <v>11.799999999999999</v>
      </c>
      <c r="D1098" s="31">
        <v>42770</v>
      </c>
      <c r="E1098" s="24" t="s">
        <v>1603</v>
      </c>
      <c r="F1098" s="129">
        <v>0.66990000000000005</v>
      </c>
      <c r="G1098" s="32">
        <v>6894.95</v>
      </c>
      <c r="H1098" s="28" t="s">
        <v>2032</v>
      </c>
      <c r="I1098" s="248" t="s">
        <v>2038</v>
      </c>
      <c r="J1098" s="194"/>
      <c r="K1098" s="195"/>
      <c r="L1098" s="196"/>
    </row>
    <row r="1099" spans="1:12" ht="12.75" customHeight="1" x14ac:dyDescent="0.2">
      <c r="A1099" s="132" t="s">
        <v>155</v>
      </c>
      <c r="B1099" s="22" t="s">
        <v>153</v>
      </c>
      <c r="C1099" s="128">
        <v>15.39</v>
      </c>
      <c r="D1099" s="31">
        <v>59000</v>
      </c>
      <c r="E1099" s="24" t="s">
        <v>1603</v>
      </c>
      <c r="F1099" s="129">
        <v>0.92010000000000003</v>
      </c>
      <c r="G1099" s="32">
        <v>9470.14</v>
      </c>
      <c r="H1099" s="28" t="s">
        <v>2032</v>
      </c>
      <c r="I1099" s="248" t="s">
        <v>2038</v>
      </c>
      <c r="J1099" s="194"/>
      <c r="K1099" s="195"/>
      <c r="L1099" s="196"/>
    </row>
    <row r="1100" spans="1:12" ht="12.75" customHeight="1" x14ac:dyDescent="0.2">
      <c r="A1100" s="132" t="s">
        <v>156</v>
      </c>
      <c r="B1100" s="22" t="s">
        <v>153</v>
      </c>
      <c r="C1100" s="128">
        <v>28.48</v>
      </c>
      <c r="D1100" s="31">
        <v>51423</v>
      </c>
      <c r="E1100" s="24" t="s">
        <v>1603</v>
      </c>
      <c r="F1100" s="129">
        <v>1.9281999999999999</v>
      </c>
      <c r="G1100" s="32">
        <v>19846.02</v>
      </c>
      <c r="H1100" s="28" t="s">
        <v>2032</v>
      </c>
      <c r="I1100" s="248" t="s">
        <v>2038</v>
      </c>
      <c r="J1100" s="194"/>
      <c r="K1100" s="195"/>
      <c r="L1100" s="196"/>
    </row>
    <row r="1101" spans="1:12" ht="12.75" customHeight="1" x14ac:dyDescent="0.2">
      <c r="A1101" s="132" t="s">
        <v>157</v>
      </c>
      <c r="B1101" s="22" t="s">
        <v>158</v>
      </c>
      <c r="C1101" s="128">
        <v>5.29</v>
      </c>
      <c r="D1101" s="31">
        <v>33000</v>
      </c>
      <c r="E1101" s="24" t="s">
        <v>1603</v>
      </c>
      <c r="F1101" s="129">
        <v>0.35709999999999997</v>
      </c>
      <c r="G1101" s="32">
        <v>3675.46</v>
      </c>
      <c r="H1101" s="28" t="s">
        <v>2032</v>
      </c>
      <c r="I1101" s="248" t="s">
        <v>2038</v>
      </c>
      <c r="J1101" s="194"/>
      <c r="K1101" s="195"/>
      <c r="L1101" s="196"/>
    </row>
    <row r="1102" spans="1:12" ht="12.75" customHeight="1" x14ac:dyDescent="0.2">
      <c r="A1102" s="132" t="s">
        <v>159</v>
      </c>
      <c r="B1102" s="22" t="s">
        <v>158</v>
      </c>
      <c r="C1102" s="128">
        <v>7.25</v>
      </c>
      <c r="D1102" s="31">
        <v>33000</v>
      </c>
      <c r="E1102" s="24" t="s">
        <v>1603</v>
      </c>
      <c r="F1102" s="129">
        <v>0.50180000000000002</v>
      </c>
      <c r="G1102" s="32">
        <v>5164.78</v>
      </c>
      <c r="H1102" s="28" t="s">
        <v>2032</v>
      </c>
      <c r="I1102" s="248" t="s">
        <v>2038</v>
      </c>
      <c r="J1102" s="194"/>
      <c r="K1102" s="195"/>
      <c r="L1102" s="196"/>
    </row>
    <row r="1103" spans="1:12" ht="12.75" customHeight="1" x14ac:dyDescent="0.2">
      <c r="A1103" s="132" t="s">
        <v>160</v>
      </c>
      <c r="B1103" s="22" t="s">
        <v>158</v>
      </c>
      <c r="C1103" s="128">
        <v>10.549999999999999</v>
      </c>
      <c r="D1103" s="31">
        <v>33000</v>
      </c>
      <c r="E1103" s="24" t="s">
        <v>1603</v>
      </c>
      <c r="F1103" s="129">
        <v>0.80959999999999999</v>
      </c>
      <c r="G1103" s="32">
        <v>8332.82</v>
      </c>
      <c r="H1103" s="28" t="s">
        <v>2032</v>
      </c>
      <c r="I1103" s="248" t="s">
        <v>2038</v>
      </c>
      <c r="J1103" s="194"/>
      <c r="K1103" s="195"/>
      <c r="L1103" s="196"/>
    </row>
    <row r="1104" spans="1:12" ht="12.75" customHeight="1" x14ac:dyDescent="0.2">
      <c r="A1104" s="132" t="s">
        <v>161</v>
      </c>
      <c r="B1104" s="22" t="s">
        <v>158</v>
      </c>
      <c r="C1104" s="128">
        <v>20.290000000000003</v>
      </c>
      <c r="D1104" s="31">
        <v>39404</v>
      </c>
      <c r="E1104" s="24" t="s">
        <v>1603</v>
      </c>
      <c r="F1104" s="129">
        <v>1.5922000000000001</v>
      </c>
      <c r="G1104" s="32">
        <v>16387.73</v>
      </c>
      <c r="H1104" s="28" t="s">
        <v>2032</v>
      </c>
      <c r="I1104" s="248" t="s">
        <v>2038</v>
      </c>
      <c r="J1104" s="194"/>
      <c r="K1104" s="195"/>
      <c r="L1104" s="196"/>
    </row>
    <row r="1105" spans="1:12" ht="12.75" customHeight="1" x14ac:dyDescent="0.2">
      <c r="A1105" s="132" t="s">
        <v>162</v>
      </c>
      <c r="B1105" s="22" t="s">
        <v>163</v>
      </c>
      <c r="C1105" s="128">
        <v>5.04</v>
      </c>
      <c r="D1105" s="31">
        <v>33000</v>
      </c>
      <c r="E1105" s="24" t="s">
        <v>1603</v>
      </c>
      <c r="F1105" s="129">
        <v>0.33979999999999999</v>
      </c>
      <c r="G1105" s="32">
        <v>3497.39</v>
      </c>
      <c r="H1105" s="28" t="s">
        <v>2032</v>
      </c>
      <c r="I1105" s="248" t="s">
        <v>2038</v>
      </c>
      <c r="J1105" s="194"/>
      <c r="K1105" s="195"/>
      <c r="L1105" s="196"/>
    </row>
    <row r="1106" spans="1:12" ht="12.75" customHeight="1" x14ac:dyDescent="0.2">
      <c r="A1106" s="132" t="s">
        <v>164</v>
      </c>
      <c r="B1106" s="22" t="s">
        <v>163</v>
      </c>
      <c r="C1106" s="128">
        <v>6.59</v>
      </c>
      <c r="D1106" s="31">
        <v>33000</v>
      </c>
      <c r="E1106" s="24" t="s">
        <v>1603</v>
      </c>
      <c r="F1106" s="129">
        <v>0.44969999999999999</v>
      </c>
      <c r="G1106" s="32">
        <v>4628.54</v>
      </c>
      <c r="H1106" s="28" t="s">
        <v>2032</v>
      </c>
      <c r="I1106" s="248" t="s">
        <v>2038</v>
      </c>
      <c r="J1106" s="194"/>
      <c r="K1106" s="195"/>
      <c r="L1106" s="196"/>
    </row>
    <row r="1107" spans="1:12" ht="12.75" customHeight="1" x14ac:dyDescent="0.2">
      <c r="A1107" s="132" t="s">
        <v>165</v>
      </c>
      <c r="B1107" s="22" t="s">
        <v>163</v>
      </c>
      <c r="C1107" s="128">
        <v>14.73</v>
      </c>
      <c r="D1107" s="31">
        <v>33000</v>
      </c>
      <c r="E1107" s="24" t="s">
        <v>1603</v>
      </c>
      <c r="F1107" s="129">
        <v>0.90610000000000002</v>
      </c>
      <c r="G1107" s="32">
        <v>9326.0400000000009</v>
      </c>
      <c r="H1107" s="28" t="s">
        <v>2032</v>
      </c>
      <c r="I1107" s="248" t="s">
        <v>2038</v>
      </c>
      <c r="J1107" s="194"/>
      <c r="K1107" s="195"/>
      <c r="L1107" s="196"/>
    </row>
    <row r="1108" spans="1:12" ht="12.75" customHeight="1" x14ac:dyDescent="0.2">
      <c r="A1108" s="132" t="s">
        <v>166</v>
      </c>
      <c r="B1108" s="22" t="s">
        <v>163</v>
      </c>
      <c r="C1108" s="128">
        <v>73</v>
      </c>
      <c r="D1108" s="31">
        <v>98000</v>
      </c>
      <c r="E1108" s="24" t="s">
        <v>1603</v>
      </c>
      <c r="F1108" s="129">
        <v>1.4934000000000001</v>
      </c>
      <c r="G1108" s="32">
        <v>15370.83</v>
      </c>
      <c r="H1108" s="28" t="s">
        <v>2032</v>
      </c>
      <c r="I1108" s="248" t="s">
        <v>2038</v>
      </c>
      <c r="J1108" s="194"/>
      <c r="K1108" s="195"/>
      <c r="L1108" s="196"/>
    </row>
    <row r="1109" spans="1:12" ht="12.75" customHeight="1" x14ac:dyDescent="0.2">
      <c r="A1109" s="132" t="s">
        <v>167</v>
      </c>
      <c r="B1109" s="22" t="s">
        <v>168</v>
      </c>
      <c r="C1109" s="128">
        <v>6.02</v>
      </c>
      <c r="D1109" s="31">
        <v>33000</v>
      </c>
      <c r="E1109" s="24" t="s">
        <v>1603</v>
      </c>
      <c r="F1109" s="129">
        <v>0.4</v>
      </c>
      <c r="G1109" s="32">
        <v>4117</v>
      </c>
      <c r="H1109" s="28" t="s">
        <v>2032</v>
      </c>
      <c r="I1109" s="248" t="s">
        <v>2038</v>
      </c>
      <c r="J1109" s="194"/>
      <c r="K1109" s="195"/>
      <c r="L1109" s="196"/>
    </row>
    <row r="1110" spans="1:12" ht="12.75" customHeight="1" x14ac:dyDescent="0.2">
      <c r="A1110" s="132" t="s">
        <v>169</v>
      </c>
      <c r="B1110" s="22" t="s">
        <v>168</v>
      </c>
      <c r="C1110" s="128">
        <v>8.09</v>
      </c>
      <c r="D1110" s="31">
        <v>33000</v>
      </c>
      <c r="E1110" s="24" t="s">
        <v>1603</v>
      </c>
      <c r="F1110" s="129">
        <v>0.53649999999999998</v>
      </c>
      <c r="G1110" s="32">
        <v>5521.93</v>
      </c>
      <c r="H1110" s="28" t="s">
        <v>2032</v>
      </c>
      <c r="I1110" s="248" t="s">
        <v>2038</v>
      </c>
      <c r="J1110" s="194"/>
      <c r="K1110" s="195"/>
      <c r="L1110" s="196"/>
    </row>
    <row r="1111" spans="1:12" ht="12.75" customHeight="1" x14ac:dyDescent="0.2">
      <c r="A1111" s="132" t="s">
        <v>170</v>
      </c>
      <c r="B1111" s="22" t="s">
        <v>168</v>
      </c>
      <c r="C1111" s="128">
        <v>12.049999999999999</v>
      </c>
      <c r="D1111" s="31">
        <v>33000</v>
      </c>
      <c r="E1111" s="24" t="s">
        <v>1603</v>
      </c>
      <c r="F1111" s="129">
        <v>0.82650000000000001</v>
      </c>
      <c r="G1111" s="32">
        <v>8506.76</v>
      </c>
      <c r="H1111" s="28" t="s">
        <v>2032</v>
      </c>
      <c r="I1111" s="248" t="s">
        <v>2038</v>
      </c>
      <c r="J1111" s="194"/>
      <c r="K1111" s="195"/>
      <c r="L1111" s="196"/>
    </row>
    <row r="1112" spans="1:12" ht="12.75" customHeight="1" x14ac:dyDescent="0.2">
      <c r="A1112" s="132" t="s">
        <v>171</v>
      </c>
      <c r="B1112" s="22" t="s">
        <v>168</v>
      </c>
      <c r="C1112" s="128">
        <v>19.48</v>
      </c>
      <c r="D1112" s="31">
        <v>37025</v>
      </c>
      <c r="E1112" s="24" t="s">
        <v>1603</v>
      </c>
      <c r="F1112" s="129">
        <v>1.4925999999999999</v>
      </c>
      <c r="G1112" s="32">
        <v>15362.6</v>
      </c>
      <c r="H1112" s="28" t="s">
        <v>2032</v>
      </c>
      <c r="I1112" s="248" t="s">
        <v>2038</v>
      </c>
      <c r="J1112" s="194"/>
      <c r="K1112" s="195"/>
      <c r="L1112" s="196"/>
    </row>
    <row r="1113" spans="1:12" ht="12.75" customHeight="1" x14ac:dyDescent="0.2">
      <c r="A1113" s="132" t="s">
        <v>172</v>
      </c>
      <c r="B1113" s="22" t="s">
        <v>173</v>
      </c>
      <c r="C1113" s="128">
        <v>4.24</v>
      </c>
      <c r="D1113" s="31">
        <v>33000</v>
      </c>
      <c r="E1113" s="24" t="s">
        <v>1603</v>
      </c>
      <c r="F1113" s="129">
        <v>0.29430000000000001</v>
      </c>
      <c r="G1113" s="32">
        <v>3029.09</v>
      </c>
      <c r="H1113" s="28" t="s">
        <v>2032</v>
      </c>
      <c r="I1113" s="248" t="s">
        <v>2038</v>
      </c>
      <c r="J1113" s="194"/>
      <c r="K1113" s="195"/>
      <c r="L1113" s="196"/>
    </row>
    <row r="1114" spans="1:12" ht="12.75" customHeight="1" x14ac:dyDescent="0.2">
      <c r="A1114" s="132" t="s">
        <v>174</v>
      </c>
      <c r="B1114" s="22" t="s">
        <v>173</v>
      </c>
      <c r="C1114" s="128">
        <v>5.59</v>
      </c>
      <c r="D1114" s="31">
        <v>33000</v>
      </c>
      <c r="E1114" s="24" t="s">
        <v>1603</v>
      </c>
      <c r="F1114" s="129">
        <v>0.39979999999999999</v>
      </c>
      <c r="G1114" s="32">
        <v>4114.95</v>
      </c>
      <c r="H1114" s="28" t="s">
        <v>2032</v>
      </c>
      <c r="I1114" s="248" t="s">
        <v>2038</v>
      </c>
      <c r="J1114" s="194"/>
      <c r="K1114" s="195"/>
      <c r="L1114" s="196"/>
    </row>
    <row r="1115" spans="1:12" ht="12.75" customHeight="1" x14ac:dyDescent="0.2">
      <c r="A1115" s="132" t="s">
        <v>175</v>
      </c>
      <c r="B1115" s="22" t="s">
        <v>173</v>
      </c>
      <c r="C1115" s="128">
        <v>7.27</v>
      </c>
      <c r="D1115" s="31">
        <v>33000</v>
      </c>
      <c r="E1115" s="24" t="s">
        <v>1603</v>
      </c>
      <c r="F1115" s="129">
        <v>0.56759999999999999</v>
      </c>
      <c r="G1115" s="32">
        <v>5842.03</v>
      </c>
      <c r="H1115" s="28" t="s">
        <v>2032</v>
      </c>
      <c r="I1115" s="248" t="s">
        <v>2038</v>
      </c>
      <c r="J1115" s="194"/>
      <c r="K1115" s="195"/>
      <c r="L1115" s="196"/>
    </row>
    <row r="1116" spans="1:12" ht="12.75" customHeight="1" x14ac:dyDescent="0.2">
      <c r="A1116" s="132" t="s">
        <v>176</v>
      </c>
      <c r="B1116" s="22" t="s">
        <v>173</v>
      </c>
      <c r="C1116" s="128">
        <v>16.650000000000002</v>
      </c>
      <c r="D1116" s="31">
        <v>33000</v>
      </c>
      <c r="E1116" s="24" t="s">
        <v>1603</v>
      </c>
      <c r="F1116" s="129">
        <v>1.1553</v>
      </c>
      <c r="G1116" s="32">
        <v>11890.94</v>
      </c>
      <c r="H1116" s="28" t="s">
        <v>2032</v>
      </c>
      <c r="I1116" s="248" t="s">
        <v>2038</v>
      </c>
      <c r="J1116" s="194"/>
      <c r="K1116" s="195"/>
      <c r="L1116" s="196"/>
    </row>
    <row r="1117" spans="1:12" ht="12.75" customHeight="1" x14ac:dyDescent="0.2">
      <c r="A1117" s="132" t="s">
        <v>177</v>
      </c>
      <c r="B1117" s="22" t="s">
        <v>178</v>
      </c>
      <c r="C1117" s="128">
        <v>3.88</v>
      </c>
      <c r="D1117" s="31">
        <v>33000</v>
      </c>
      <c r="E1117" s="24" t="s">
        <v>1603</v>
      </c>
      <c r="F1117" s="129">
        <v>0.27379999999999999</v>
      </c>
      <c r="G1117" s="32">
        <v>2818.09</v>
      </c>
      <c r="H1117" s="28" t="s">
        <v>2032</v>
      </c>
      <c r="I1117" s="248" t="s">
        <v>2038</v>
      </c>
      <c r="J1117" s="194"/>
      <c r="K1117" s="195"/>
      <c r="L1117" s="196"/>
    </row>
    <row r="1118" spans="1:12" ht="12.75" customHeight="1" x14ac:dyDescent="0.2">
      <c r="A1118" s="132" t="s">
        <v>179</v>
      </c>
      <c r="B1118" s="22" t="s">
        <v>178</v>
      </c>
      <c r="C1118" s="128">
        <v>6.2299999999999995</v>
      </c>
      <c r="D1118" s="31">
        <v>33000</v>
      </c>
      <c r="E1118" s="24" t="s">
        <v>1603</v>
      </c>
      <c r="F1118" s="129">
        <v>0.43630000000000002</v>
      </c>
      <c r="G1118" s="32">
        <v>4490.62</v>
      </c>
      <c r="H1118" s="28" t="s">
        <v>2032</v>
      </c>
      <c r="I1118" s="248" t="s">
        <v>2038</v>
      </c>
      <c r="J1118" s="194"/>
      <c r="K1118" s="195"/>
      <c r="L1118" s="196"/>
    </row>
    <row r="1119" spans="1:12" ht="12.75" customHeight="1" x14ac:dyDescent="0.2">
      <c r="A1119" s="132" t="s">
        <v>180</v>
      </c>
      <c r="B1119" s="22" t="s">
        <v>178</v>
      </c>
      <c r="C1119" s="128">
        <v>9</v>
      </c>
      <c r="D1119" s="31">
        <v>33000</v>
      </c>
      <c r="E1119" s="24" t="s">
        <v>1603</v>
      </c>
      <c r="F1119" s="129">
        <v>0.62250000000000005</v>
      </c>
      <c r="G1119" s="32">
        <v>6407.09</v>
      </c>
      <c r="H1119" s="28" t="s">
        <v>2032</v>
      </c>
      <c r="I1119" s="248" t="s">
        <v>2038</v>
      </c>
      <c r="J1119" s="194"/>
      <c r="K1119" s="195"/>
      <c r="L1119" s="196"/>
    </row>
    <row r="1120" spans="1:12" ht="12.75" customHeight="1" x14ac:dyDescent="0.2">
      <c r="A1120" s="132" t="s">
        <v>181</v>
      </c>
      <c r="B1120" s="22" t="s">
        <v>178</v>
      </c>
      <c r="C1120" s="128">
        <v>8.129999999999999</v>
      </c>
      <c r="D1120" s="31">
        <v>33000</v>
      </c>
      <c r="E1120" s="24" t="s">
        <v>1603</v>
      </c>
      <c r="F1120" s="129">
        <v>0.87670000000000003</v>
      </c>
      <c r="G1120" s="32">
        <v>9023.44</v>
      </c>
      <c r="H1120" s="28" t="s">
        <v>2032</v>
      </c>
      <c r="I1120" s="248" t="s">
        <v>2038</v>
      </c>
      <c r="J1120" s="194"/>
      <c r="K1120" s="195"/>
      <c r="L1120" s="196"/>
    </row>
    <row r="1121" spans="1:12" ht="12.75" customHeight="1" x14ac:dyDescent="0.2">
      <c r="A1121" s="132" t="s">
        <v>182</v>
      </c>
      <c r="B1121" s="22" t="s">
        <v>183</v>
      </c>
      <c r="C1121" s="128">
        <v>3.3099999999999996</v>
      </c>
      <c r="D1121" s="31">
        <v>33000</v>
      </c>
      <c r="E1121" s="24" t="s">
        <v>1603</v>
      </c>
      <c r="F1121" s="129">
        <v>0.40600000000000003</v>
      </c>
      <c r="G1121" s="32">
        <v>4178.76</v>
      </c>
      <c r="H1121" s="28" t="s">
        <v>2032</v>
      </c>
      <c r="I1121" s="248" t="s">
        <v>2038</v>
      </c>
      <c r="J1121" s="194"/>
      <c r="K1121" s="195"/>
      <c r="L1121" s="196"/>
    </row>
    <row r="1122" spans="1:12" ht="12.75" customHeight="1" x14ac:dyDescent="0.2">
      <c r="A1122" s="132" t="s">
        <v>184</v>
      </c>
      <c r="B1122" s="22" t="s">
        <v>183</v>
      </c>
      <c r="C1122" s="128">
        <v>3.8099999999999996</v>
      </c>
      <c r="D1122" s="31">
        <v>33000</v>
      </c>
      <c r="E1122" s="24" t="s">
        <v>1603</v>
      </c>
      <c r="F1122" s="129">
        <v>0.53080000000000005</v>
      </c>
      <c r="G1122" s="32">
        <v>5463.26</v>
      </c>
      <c r="H1122" s="28" t="s">
        <v>2032</v>
      </c>
      <c r="I1122" s="248" t="s">
        <v>2038</v>
      </c>
      <c r="J1122" s="194"/>
      <c r="K1122" s="195"/>
      <c r="L1122" s="196"/>
    </row>
    <row r="1123" spans="1:12" ht="12.75" customHeight="1" x14ac:dyDescent="0.2">
      <c r="A1123" s="132" t="s">
        <v>185</v>
      </c>
      <c r="B1123" s="22" t="s">
        <v>183</v>
      </c>
      <c r="C1123" s="128">
        <v>4.5699999999999994</v>
      </c>
      <c r="D1123" s="31">
        <v>33000</v>
      </c>
      <c r="E1123" s="24" t="s">
        <v>1603</v>
      </c>
      <c r="F1123" s="129">
        <v>0.60650000000000004</v>
      </c>
      <c r="G1123" s="32">
        <v>6242.41</v>
      </c>
      <c r="H1123" s="28" t="s">
        <v>2032</v>
      </c>
      <c r="I1123" s="248" t="s">
        <v>2038</v>
      </c>
      <c r="J1123" s="194"/>
      <c r="K1123" s="195"/>
      <c r="L1123" s="196"/>
    </row>
    <row r="1124" spans="1:12" ht="12.75" customHeight="1" x14ac:dyDescent="0.2">
      <c r="A1124" s="132" t="s">
        <v>186</v>
      </c>
      <c r="B1124" s="22" t="s">
        <v>183</v>
      </c>
      <c r="C1124" s="128">
        <v>9.43</v>
      </c>
      <c r="D1124" s="31">
        <v>38541</v>
      </c>
      <c r="E1124" s="24" t="s">
        <v>1603</v>
      </c>
      <c r="F1124" s="129">
        <v>1.3980999999999999</v>
      </c>
      <c r="G1124" s="32">
        <v>14389.96</v>
      </c>
      <c r="H1124" s="28" t="s">
        <v>2032</v>
      </c>
      <c r="I1124" s="248" t="s">
        <v>2038</v>
      </c>
      <c r="J1124" s="194"/>
      <c r="K1124" s="195"/>
      <c r="L1124" s="196"/>
    </row>
    <row r="1125" spans="1:12" ht="12.75" customHeight="1" x14ac:dyDescent="0.2">
      <c r="A1125" s="132" t="s">
        <v>187</v>
      </c>
      <c r="B1125" s="22" t="s">
        <v>188</v>
      </c>
      <c r="C1125" s="128">
        <v>8.73</v>
      </c>
      <c r="D1125" s="31">
        <v>33000</v>
      </c>
      <c r="E1125" s="24" t="s">
        <v>1603</v>
      </c>
      <c r="F1125" s="129">
        <v>0.58609999999999995</v>
      </c>
      <c r="G1125" s="32">
        <v>6032.44</v>
      </c>
      <c r="H1125" s="28" t="s">
        <v>2032</v>
      </c>
      <c r="I1125" s="248" t="s">
        <v>2038</v>
      </c>
      <c r="J1125" s="194"/>
      <c r="K1125" s="195"/>
      <c r="L1125" s="196"/>
    </row>
    <row r="1126" spans="1:12" ht="12.75" customHeight="1" x14ac:dyDescent="0.2">
      <c r="A1126" s="132" t="s">
        <v>189</v>
      </c>
      <c r="B1126" s="22" t="s">
        <v>188</v>
      </c>
      <c r="C1126" s="128">
        <v>9.34</v>
      </c>
      <c r="D1126" s="31">
        <v>33000</v>
      </c>
      <c r="E1126" s="24" t="s">
        <v>1603</v>
      </c>
      <c r="F1126" s="129">
        <v>0.72340000000000004</v>
      </c>
      <c r="G1126" s="32">
        <v>7445.6</v>
      </c>
      <c r="H1126" s="28" t="s">
        <v>2032</v>
      </c>
      <c r="I1126" s="248" t="s">
        <v>2038</v>
      </c>
      <c r="J1126" s="194"/>
      <c r="K1126" s="195"/>
      <c r="L1126" s="196"/>
    </row>
    <row r="1127" spans="1:12" ht="12.75" customHeight="1" x14ac:dyDescent="0.2">
      <c r="A1127" s="132" t="s">
        <v>190</v>
      </c>
      <c r="B1127" s="22" t="s">
        <v>188</v>
      </c>
      <c r="C1127" s="128">
        <v>10.879999999999999</v>
      </c>
      <c r="D1127" s="31">
        <v>91828</v>
      </c>
      <c r="E1127" s="24" t="s">
        <v>1603</v>
      </c>
      <c r="F1127" s="129">
        <v>0.89529999999999998</v>
      </c>
      <c r="G1127" s="32">
        <v>9214.8799999999992</v>
      </c>
      <c r="H1127" s="28" t="s">
        <v>2032</v>
      </c>
      <c r="I1127" s="248" t="s">
        <v>2038</v>
      </c>
      <c r="J1127" s="194"/>
      <c r="K1127" s="195"/>
      <c r="L1127" s="196"/>
    </row>
    <row r="1128" spans="1:12" ht="12.75" customHeight="1" x14ac:dyDescent="0.2">
      <c r="A1128" s="132" t="s">
        <v>191</v>
      </c>
      <c r="B1128" s="22" t="s">
        <v>188</v>
      </c>
      <c r="C1128" s="128">
        <v>16.41</v>
      </c>
      <c r="D1128" s="31">
        <v>44635</v>
      </c>
      <c r="E1128" s="24" t="s">
        <v>1603</v>
      </c>
      <c r="F1128" s="129">
        <v>1.3797999999999999</v>
      </c>
      <c r="G1128" s="32">
        <v>14201.61</v>
      </c>
      <c r="H1128" s="28" t="s">
        <v>2032</v>
      </c>
      <c r="I1128" s="248" t="s">
        <v>2038</v>
      </c>
      <c r="J1128" s="194"/>
      <c r="K1128" s="195"/>
      <c r="L1128" s="196"/>
    </row>
    <row r="1129" spans="1:12" ht="12.75" customHeight="1" x14ac:dyDescent="0.2">
      <c r="A1129" s="132" t="s">
        <v>192</v>
      </c>
      <c r="B1129" s="22" t="s">
        <v>193</v>
      </c>
      <c r="C1129" s="128">
        <v>6.95</v>
      </c>
      <c r="D1129" s="31">
        <v>33000</v>
      </c>
      <c r="E1129" s="24" t="s">
        <v>1603</v>
      </c>
      <c r="F1129" s="129">
        <v>0.38729999999999998</v>
      </c>
      <c r="G1129" s="32">
        <v>3986.29</v>
      </c>
      <c r="H1129" s="28" t="s">
        <v>2032</v>
      </c>
      <c r="I1129" s="248" t="s">
        <v>2038</v>
      </c>
      <c r="J1129" s="194"/>
      <c r="K1129" s="195"/>
      <c r="L1129" s="196"/>
    </row>
    <row r="1130" spans="1:12" ht="12.75" customHeight="1" x14ac:dyDescent="0.2">
      <c r="A1130" s="132" t="s">
        <v>194</v>
      </c>
      <c r="B1130" s="22" t="s">
        <v>193</v>
      </c>
      <c r="C1130" s="128">
        <v>9.81</v>
      </c>
      <c r="D1130" s="31">
        <v>33000</v>
      </c>
      <c r="E1130" s="24" t="s">
        <v>1603</v>
      </c>
      <c r="F1130" s="129">
        <v>0.51290000000000002</v>
      </c>
      <c r="G1130" s="32">
        <v>5279.03</v>
      </c>
      <c r="H1130" s="28" t="s">
        <v>2032</v>
      </c>
      <c r="I1130" s="248" t="s">
        <v>2038</v>
      </c>
      <c r="J1130" s="194"/>
      <c r="K1130" s="195"/>
      <c r="L1130" s="196"/>
    </row>
    <row r="1131" spans="1:12" ht="12.75" customHeight="1" x14ac:dyDescent="0.2">
      <c r="A1131" s="132" t="s">
        <v>195</v>
      </c>
      <c r="B1131" s="22" t="s">
        <v>193</v>
      </c>
      <c r="C1131" s="128">
        <v>12.26</v>
      </c>
      <c r="D1131" s="31">
        <v>33000</v>
      </c>
      <c r="E1131" s="24" t="s">
        <v>1603</v>
      </c>
      <c r="F1131" s="129">
        <v>0.65410000000000001</v>
      </c>
      <c r="G1131" s="32">
        <v>6732.33</v>
      </c>
      <c r="H1131" s="28" t="s">
        <v>2032</v>
      </c>
      <c r="I1131" s="248" t="s">
        <v>2038</v>
      </c>
      <c r="J1131" s="194"/>
      <c r="K1131" s="195"/>
      <c r="L1131" s="196"/>
    </row>
    <row r="1132" spans="1:12" ht="12.75" customHeight="1" x14ac:dyDescent="0.2">
      <c r="A1132" s="132" t="s">
        <v>196</v>
      </c>
      <c r="B1132" s="22" t="s">
        <v>193</v>
      </c>
      <c r="C1132" s="128">
        <v>43</v>
      </c>
      <c r="D1132" s="31">
        <v>80288</v>
      </c>
      <c r="E1132" s="24" t="s">
        <v>1603</v>
      </c>
      <c r="F1132" s="129">
        <v>1.1332</v>
      </c>
      <c r="G1132" s="32">
        <v>11663.47</v>
      </c>
      <c r="H1132" s="28" t="s">
        <v>2032</v>
      </c>
      <c r="I1132" s="248" t="s">
        <v>2038</v>
      </c>
      <c r="J1132" s="194"/>
      <c r="K1132" s="195"/>
      <c r="L1132" s="196"/>
    </row>
    <row r="1133" spans="1:12" ht="12.75" customHeight="1" x14ac:dyDescent="0.2">
      <c r="A1133" s="132" t="s">
        <v>197</v>
      </c>
      <c r="B1133" s="22" t="s">
        <v>198</v>
      </c>
      <c r="C1133" s="128">
        <v>19.91</v>
      </c>
      <c r="D1133" s="31">
        <v>33000</v>
      </c>
      <c r="E1133" s="24" t="s">
        <v>1603</v>
      </c>
      <c r="F1133" s="129">
        <v>0.65600000000000003</v>
      </c>
      <c r="G1133" s="32">
        <v>6751.89</v>
      </c>
      <c r="H1133" s="28" t="s">
        <v>2032</v>
      </c>
      <c r="I1133" s="248" t="s">
        <v>2038</v>
      </c>
      <c r="J1133" s="194"/>
      <c r="K1133" s="195"/>
      <c r="L1133" s="196"/>
    </row>
    <row r="1134" spans="1:12" ht="12.75" customHeight="1" x14ac:dyDescent="0.2">
      <c r="A1134" s="132" t="s">
        <v>199</v>
      </c>
      <c r="B1134" s="22" t="s">
        <v>198</v>
      </c>
      <c r="C1134" s="128">
        <v>12.97</v>
      </c>
      <c r="D1134" s="31">
        <v>33000</v>
      </c>
      <c r="E1134" s="24" t="s">
        <v>1603</v>
      </c>
      <c r="F1134" s="129">
        <v>0.69610000000000005</v>
      </c>
      <c r="G1134" s="32">
        <v>7164.62</v>
      </c>
      <c r="H1134" s="28" t="s">
        <v>2032</v>
      </c>
      <c r="I1134" s="248" t="s">
        <v>2038</v>
      </c>
      <c r="J1134" s="194"/>
      <c r="K1134" s="195"/>
      <c r="L1134" s="196"/>
    </row>
    <row r="1135" spans="1:12" ht="12.75" customHeight="1" x14ac:dyDescent="0.2">
      <c r="A1135" s="132" t="s">
        <v>200</v>
      </c>
      <c r="B1135" s="22" t="s">
        <v>198</v>
      </c>
      <c r="C1135" s="128">
        <v>14.03</v>
      </c>
      <c r="D1135" s="31">
        <v>33000</v>
      </c>
      <c r="E1135" s="24" t="s">
        <v>1603</v>
      </c>
      <c r="F1135" s="129">
        <v>1.0053000000000001</v>
      </c>
      <c r="G1135" s="32">
        <v>10347.06</v>
      </c>
      <c r="H1135" s="28" t="s">
        <v>2032</v>
      </c>
      <c r="I1135" s="248" t="s">
        <v>2038</v>
      </c>
      <c r="J1135" s="194"/>
      <c r="K1135" s="195"/>
      <c r="L1135" s="196"/>
    </row>
    <row r="1136" spans="1:12" ht="12.75" customHeight="1" x14ac:dyDescent="0.2">
      <c r="A1136" s="132" t="s">
        <v>201</v>
      </c>
      <c r="B1136" s="22" t="s">
        <v>198</v>
      </c>
      <c r="C1136" s="128">
        <v>23.03</v>
      </c>
      <c r="D1136" s="31">
        <v>58468</v>
      </c>
      <c r="E1136" s="24" t="s">
        <v>1603</v>
      </c>
      <c r="F1136" s="129">
        <v>1.6605000000000001</v>
      </c>
      <c r="G1136" s="32">
        <v>17090.71</v>
      </c>
      <c r="H1136" s="28" t="s">
        <v>2032</v>
      </c>
      <c r="I1136" s="248" t="s">
        <v>2038</v>
      </c>
      <c r="J1136" s="194"/>
      <c r="K1136" s="195"/>
      <c r="L1136" s="196"/>
    </row>
    <row r="1137" spans="1:12" ht="12.75" customHeight="1" x14ac:dyDescent="0.2">
      <c r="A1137" s="132" t="s">
        <v>202</v>
      </c>
      <c r="B1137" s="22" t="s">
        <v>203</v>
      </c>
      <c r="C1137" s="128">
        <v>7.49</v>
      </c>
      <c r="D1137" s="31">
        <v>33000</v>
      </c>
      <c r="E1137" s="24" t="s">
        <v>1603</v>
      </c>
      <c r="F1137" s="129">
        <v>0.4839</v>
      </c>
      <c r="G1137" s="32">
        <v>4980.55</v>
      </c>
      <c r="H1137" s="28" t="s">
        <v>2032</v>
      </c>
      <c r="I1137" s="248" t="s">
        <v>2038</v>
      </c>
      <c r="J1137" s="194"/>
      <c r="K1137" s="195"/>
      <c r="L1137" s="196"/>
    </row>
    <row r="1138" spans="1:12" ht="12.75" customHeight="1" x14ac:dyDescent="0.2">
      <c r="A1138" s="132" t="s">
        <v>204</v>
      </c>
      <c r="B1138" s="22" t="s">
        <v>203</v>
      </c>
      <c r="C1138" s="128">
        <v>7.66</v>
      </c>
      <c r="D1138" s="31">
        <v>33000</v>
      </c>
      <c r="E1138" s="24" t="s">
        <v>1603</v>
      </c>
      <c r="F1138" s="129">
        <v>0.61719999999999997</v>
      </c>
      <c r="G1138" s="32">
        <v>6352.54</v>
      </c>
      <c r="H1138" s="28" t="s">
        <v>2032</v>
      </c>
      <c r="I1138" s="248" t="s">
        <v>2038</v>
      </c>
      <c r="J1138" s="194"/>
      <c r="K1138" s="195"/>
      <c r="L1138" s="196"/>
    </row>
    <row r="1139" spans="1:12" ht="12.75" customHeight="1" x14ac:dyDescent="0.2">
      <c r="A1139" s="132" t="s">
        <v>205</v>
      </c>
      <c r="B1139" s="22" t="s">
        <v>203</v>
      </c>
      <c r="C1139" s="128">
        <v>9.1199999999999992</v>
      </c>
      <c r="D1139" s="31">
        <v>33000</v>
      </c>
      <c r="E1139" s="24" t="s">
        <v>1603</v>
      </c>
      <c r="F1139" s="129">
        <v>0.75729999999999997</v>
      </c>
      <c r="G1139" s="32">
        <v>7794.52</v>
      </c>
      <c r="H1139" s="28" t="s">
        <v>2032</v>
      </c>
      <c r="I1139" s="248" t="s">
        <v>2038</v>
      </c>
      <c r="J1139" s="194"/>
      <c r="K1139" s="195"/>
      <c r="L1139" s="196"/>
    </row>
    <row r="1140" spans="1:12" ht="12.75" customHeight="1" x14ac:dyDescent="0.2">
      <c r="A1140" s="132" t="s">
        <v>206</v>
      </c>
      <c r="B1140" s="22" t="s">
        <v>203</v>
      </c>
      <c r="C1140" s="128">
        <v>12.04</v>
      </c>
      <c r="D1140" s="31">
        <v>33907</v>
      </c>
      <c r="E1140" s="24" t="s">
        <v>1603</v>
      </c>
      <c r="F1140" s="129">
        <v>1.4133</v>
      </c>
      <c r="G1140" s="32">
        <v>14546.4</v>
      </c>
      <c r="H1140" s="28" t="s">
        <v>2032</v>
      </c>
      <c r="I1140" s="248" t="s">
        <v>2038</v>
      </c>
      <c r="J1140" s="194"/>
      <c r="K1140" s="195"/>
      <c r="L1140" s="196"/>
    </row>
    <row r="1141" spans="1:12" ht="12.75" customHeight="1" x14ac:dyDescent="0.2">
      <c r="A1141" s="132" t="s">
        <v>207</v>
      </c>
      <c r="B1141" s="22" t="s">
        <v>208</v>
      </c>
      <c r="C1141" s="128">
        <v>2.5399999999999996</v>
      </c>
      <c r="D1141" s="31">
        <v>33000</v>
      </c>
      <c r="E1141" s="24" t="s">
        <v>1603</v>
      </c>
      <c r="F1141" s="129">
        <v>0.22389999999999999</v>
      </c>
      <c r="G1141" s="32">
        <v>2304.4899999999998</v>
      </c>
      <c r="H1141" s="28" t="s">
        <v>2030</v>
      </c>
      <c r="I1141" s="248" t="s">
        <v>2035</v>
      </c>
      <c r="J1141" s="194"/>
      <c r="K1141" s="195"/>
      <c r="L1141" s="196"/>
    </row>
    <row r="1142" spans="1:12" ht="12.75" customHeight="1" x14ac:dyDescent="0.2">
      <c r="A1142" s="132" t="s">
        <v>209</v>
      </c>
      <c r="B1142" s="22" t="s">
        <v>208</v>
      </c>
      <c r="C1142" s="128">
        <v>2.48</v>
      </c>
      <c r="D1142" s="31">
        <v>33000</v>
      </c>
      <c r="E1142" s="24" t="s">
        <v>1603</v>
      </c>
      <c r="F1142" s="129">
        <v>0.26219999999999999</v>
      </c>
      <c r="G1142" s="32">
        <v>2698.7</v>
      </c>
      <c r="H1142" s="28" t="s">
        <v>2030</v>
      </c>
      <c r="I1142" s="248" t="s">
        <v>2035</v>
      </c>
      <c r="J1142" s="194"/>
      <c r="K1142" s="195"/>
      <c r="L1142" s="196"/>
    </row>
    <row r="1143" spans="1:12" ht="12.75" customHeight="1" x14ac:dyDescent="0.2">
      <c r="A1143" s="132" t="s">
        <v>210</v>
      </c>
      <c r="B1143" s="22" t="s">
        <v>208</v>
      </c>
      <c r="C1143" s="128">
        <v>3.32</v>
      </c>
      <c r="D1143" s="31">
        <v>33000</v>
      </c>
      <c r="E1143" s="24" t="s">
        <v>1603</v>
      </c>
      <c r="F1143" s="129">
        <v>0.54749999999999999</v>
      </c>
      <c r="G1143" s="32">
        <v>5635.15</v>
      </c>
      <c r="H1143" s="28" t="s">
        <v>2030</v>
      </c>
      <c r="I1143" s="248" t="s">
        <v>2035</v>
      </c>
      <c r="J1143" s="194"/>
      <c r="K1143" s="195"/>
      <c r="L1143" s="196"/>
    </row>
    <row r="1144" spans="1:12" ht="12.75" customHeight="1" x14ac:dyDescent="0.2">
      <c r="A1144" s="132" t="s">
        <v>211</v>
      </c>
      <c r="B1144" s="22" t="s">
        <v>208</v>
      </c>
      <c r="C1144" s="128">
        <v>7.95</v>
      </c>
      <c r="D1144" s="31">
        <v>50490</v>
      </c>
      <c r="E1144" s="24" t="s">
        <v>1603</v>
      </c>
      <c r="F1144" s="129">
        <v>1.6841999999999999</v>
      </c>
      <c r="G1144" s="32">
        <v>17334.650000000001</v>
      </c>
      <c r="H1144" s="28" t="s">
        <v>2030</v>
      </c>
      <c r="I1144" s="248" t="s">
        <v>2035</v>
      </c>
      <c r="J1144" s="194"/>
      <c r="K1144" s="195"/>
      <c r="L1144" s="196"/>
    </row>
    <row r="1145" spans="1:12" ht="12.75" customHeight="1" x14ac:dyDescent="0.2">
      <c r="A1145" s="132" t="s">
        <v>212</v>
      </c>
      <c r="B1145" s="22" t="s">
        <v>213</v>
      </c>
      <c r="C1145" s="128">
        <v>14.35</v>
      </c>
      <c r="D1145" s="31">
        <v>33000</v>
      </c>
      <c r="E1145" s="24" t="s">
        <v>1603</v>
      </c>
      <c r="F1145" s="129">
        <v>0.54410000000000003</v>
      </c>
      <c r="G1145" s="32">
        <v>5600.15</v>
      </c>
      <c r="H1145" s="28" t="s">
        <v>2030</v>
      </c>
      <c r="I1145" s="248" t="s">
        <v>2035</v>
      </c>
      <c r="J1145" s="194"/>
      <c r="K1145" s="195"/>
      <c r="L1145" s="196"/>
    </row>
    <row r="1146" spans="1:12" ht="12.75" customHeight="1" x14ac:dyDescent="0.2">
      <c r="A1146" s="132" t="s">
        <v>214</v>
      </c>
      <c r="B1146" s="22" t="s">
        <v>213</v>
      </c>
      <c r="C1146" s="128">
        <v>15.52</v>
      </c>
      <c r="D1146" s="31">
        <v>33000</v>
      </c>
      <c r="E1146" s="24" t="s">
        <v>1603</v>
      </c>
      <c r="F1146" s="129">
        <v>0.6915</v>
      </c>
      <c r="G1146" s="32">
        <v>7117.27</v>
      </c>
      <c r="H1146" s="28" t="s">
        <v>2030</v>
      </c>
      <c r="I1146" s="248" t="s">
        <v>2035</v>
      </c>
      <c r="J1146" s="194"/>
      <c r="K1146" s="195"/>
      <c r="L1146" s="196"/>
    </row>
    <row r="1147" spans="1:12" ht="12.75" customHeight="1" x14ac:dyDescent="0.2">
      <c r="A1147" s="132" t="s">
        <v>215</v>
      </c>
      <c r="B1147" s="22" t="s">
        <v>213</v>
      </c>
      <c r="C1147" s="128">
        <v>12.9</v>
      </c>
      <c r="D1147" s="31">
        <v>33000</v>
      </c>
      <c r="E1147" s="24" t="s">
        <v>1603</v>
      </c>
      <c r="F1147" s="129">
        <v>0.70079999999999998</v>
      </c>
      <c r="G1147" s="32">
        <v>7212.99</v>
      </c>
      <c r="H1147" s="28" t="s">
        <v>2030</v>
      </c>
      <c r="I1147" s="248" t="s">
        <v>2035</v>
      </c>
      <c r="J1147" s="194"/>
      <c r="K1147" s="195"/>
      <c r="L1147" s="196"/>
    </row>
    <row r="1148" spans="1:12" ht="12.75" customHeight="1" x14ac:dyDescent="0.2">
      <c r="A1148" s="132" t="s">
        <v>216</v>
      </c>
      <c r="B1148" s="22" t="s">
        <v>213</v>
      </c>
      <c r="C1148" s="128">
        <v>23.85</v>
      </c>
      <c r="D1148" s="31">
        <v>72950</v>
      </c>
      <c r="E1148" s="24" t="s">
        <v>1603</v>
      </c>
      <c r="F1148" s="129">
        <v>2.4529000000000001</v>
      </c>
      <c r="G1148" s="32">
        <v>25246.5</v>
      </c>
      <c r="H1148" s="28" t="s">
        <v>2030</v>
      </c>
      <c r="I1148" s="248" t="s">
        <v>2035</v>
      </c>
      <c r="J1148" s="194"/>
      <c r="K1148" s="195"/>
      <c r="L1148" s="196"/>
    </row>
    <row r="1149" spans="1:12" ht="12.75" customHeight="1" x14ac:dyDescent="0.2">
      <c r="A1149" s="132" t="s">
        <v>217</v>
      </c>
      <c r="B1149" s="22" t="s">
        <v>218</v>
      </c>
      <c r="C1149" s="128">
        <v>3.38</v>
      </c>
      <c r="D1149" s="31">
        <v>33000</v>
      </c>
      <c r="E1149" s="24" t="s">
        <v>1603</v>
      </c>
      <c r="F1149" s="129">
        <v>0.26619999999999999</v>
      </c>
      <c r="G1149" s="32">
        <v>2739.87</v>
      </c>
      <c r="H1149" s="28" t="s">
        <v>2030</v>
      </c>
      <c r="I1149" s="248" t="s">
        <v>2035</v>
      </c>
      <c r="J1149" s="194"/>
      <c r="K1149" s="195"/>
      <c r="L1149" s="196"/>
    </row>
    <row r="1150" spans="1:12" ht="12.75" customHeight="1" x14ac:dyDescent="0.2">
      <c r="A1150" s="132" t="s">
        <v>219</v>
      </c>
      <c r="B1150" s="22" t="s">
        <v>218</v>
      </c>
      <c r="C1150" s="128">
        <v>4.1499999999999995</v>
      </c>
      <c r="D1150" s="31">
        <v>33000</v>
      </c>
      <c r="E1150" s="24" t="s">
        <v>1603</v>
      </c>
      <c r="F1150" s="129">
        <v>0.34660000000000002</v>
      </c>
      <c r="G1150" s="32">
        <v>3567.38</v>
      </c>
      <c r="H1150" s="28" t="s">
        <v>2030</v>
      </c>
      <c r="I1150" s="248" t="s">
        <v>2035</v>
      </c>
      <c r="J1150" s="194"/>
      <c r="K1150" s="195"/>
      <c r="L1150" s="196"/>
    </row>
    <row r="1151" spans="1:12" ht="12.75" customHeight="1" x14ac:dyDescent="0.2">
      <c r="A1151" s="132" t="s">
        <v>220</v>
      </c>
      <c r="B1151" s="22" t="s">
        <v>218</v>
      </c>
      <c r="C1151" s="128">
        <v>5.08</v>
      </c>
      <c r="D1151" s="31">
        <v>33000</v>
      </c>
      <c r="E1151" s="24" t="s">
        <v>1603</v>
      </c>
      <c r="F1151" s="129">
        <v>0.59630000000000005</v>
      </c>
      <c r="G1151" s="32">
        <v>6137.42</v>
      </c>
      <c r="H1151" s="28" t="s">
        <v>2030</v>
      </c>
      <c r="I1151" s="248" t="s">
        <v>2035</v>
      </c>
      <c r="J1151" s="194"/>
      <c r="K1151" s="195"/>
      <c r="L1151" s="196"/>
    </row>
    <row r="1152" spans="1:12" ht="12.75" customHeight="1" x14ac:dyDescent="0.2">
      <c r="A1152" s="132" t="s">
        <v>221</v>
      </c>
      <c r="B1152" s="22" t="s">
        <v>218</v>
      </c>
      <c r="C1152" s="128">
        <v>9.92</v>
      </c>
      <c r="D1152" s="31">
        <v>46941</v>
      </c>
      <c r="E1152" s="24" t="s">
        <v>1603</v>
      </c>
      <c r="F1152" s="129">
        <v>1.8605</v>
      </c>
      <c r="G1152" s="32">
        <v>19149.21</v>
      </c>
      <c r="H1152" s="28" t="s">
        <v>2030</v>
      </c>
      <c r="I1152" s="248" t="s">
        <v>2035</v>
      </c>
      <c r="J1152" s="194"/>
      <c r="K1152" s="195"/>
      <c r="L1152" s="196"/>
    </row>
    <row r="1153" spans="1:12" ht="12.75" customHeight="1" x14ac:dyDescent="0.2">
      <c r="A1153" s="132" t="s">
        <v>222</v>
      </c>
      <c r="B1153" s="22" t="s">
        <v>223</v>
      </c>
      <c r="C1153" s="128">
        <v>3.65</v>
      </c>
      <c r="D1153" s="31">
        <v>33000</v>
      </c>
      <c r="E1153" s="24" t="s">
        <v>1603</v>
      </c>
      <c r="F1153" s="129">
        <v>0.30399999999999999</v>
      </c>
      <c r="G1153" s="32">
        <v>3128.92</v>
      </c>
      <c r="H1153" s="28" t="s">
        <v>2030</v>
      </c>
      <c r="I1153" s="248" t="s">
        <v>2035</v>
      </c>
      <c r="J1153" s="194"/>
      <c r="K1153" s="195"/>
      <c r="L1153" s="196"/>
    </row>
    <row r="1154" spans="1:12" ht="12.75" customHeight="1" x14ac:dyDescent="0.2">
      <c r="A1154" s="132" t="s">
        <v>224</v>
      </c>
      <c r="B1154" s="22" t="s">
        <v>223</v>
      </c>
      <c r="C1154" s="128">
        <v>4.13</v>
      </c>
      <c r="D1154" s="31">
        <v>33000</v>
      </c>
      <c r="E1154" s="24" t="s">
        <v>1603</v>
      </c>
      <c r="F1154" s="129">
        <v>0.36270000000000002</v>
      </c>
      <c r="G1154" s="32">
        <v>3733.09</v>
      </c>
      <c r="H1154" s="28" t="s">
        <v>2030</v>
      </c>
      <c r="I1154" s="248" t="s">
        <v>2035</v>
      </c>
      <c r="J1154" s="194"/>
      <c r="K1154" s="195"/>
      <c r="L1154" s="196"/>
    </row>
    <row r="1155" spans="1:12" ht="12.75" customHeight="1" x14ac:dyDescent="0.2">
      <c r="A1155" s="132" t="s">
        <v>225</v>
      </c>
      <c r="B1155" s="22" t="s">
        <v>223</v>
      </c>
      <c r="C1155" s="128">
        <v>4.79</v>
      </c>
      <c r="D1155" s="31">
        <v>33000</v>
      </c>
      <c r="E1155" s="24" t="s">
        <v>1603</v>
      </c>
      <c r="F1155" s="129">
        <v>0.64470000000000005</v>
      </c>
      <c r="G1155" s="32">
        <v>6635.58</v>
      </c>
      <c r="H1155" s="28" t="s">
        <v>2030</v>
      </c>
      <c r="I1155" s="248" t="s">
        <v>2035</v>
      </c>
      <c r="J1155" s="194"/>
      <c r="K1155" s="195"/>
      <c r="L1155" s="196"/>
    </row>
    <row r="1156" spans="1:12" ht="12.75" customHeight="1" x14ac:dyDescent="0.2">
      <c r="A1156" s="132" t="s">
        <v>226</v>
      </c>
      <c r="B1156" s="22" t="s">
        <v>223</v>
      </c>
      <c r="C1156" s="128">
        <v>14.25</v>
      </c>
      <c r="D1156" s="31">
        <v>78479</v>
      </c>
      <c r="E1156" s="24" t="s">
        <v>1603</v>
      </c>
      <c r="F1156" s="129">
        <v>2.4681999999999999</v>
      </c>
      <c r="G1156" s="32">
        <v>25403.97</v>
      </c>
      <c r="H1156" s="28" t="s">
        <v>2030</v>
      </c>
      <c r="I1156" s="248" t="s">
        <v>2035</v>
      </c>
      <c r="J1156" s="194"/>
      <c r="K1156" s="195"/>
      <c r="L1156" s="196"/>
    </row>
    <row r="1157" spans="1:12" ht="12.75" customHeight="1" x14ac:dyDescent="0.2">
      <c r="A1157" s="132" t="s">
        <v>227</v>
      </c>
      <c r="B1157" s="22" t="s">
        <v>228</v>
      </c>
      <c r="C1157" s="128">
        <v>3.2399999999999998</v>
      </c>
      <c r="D1157" s="31">
        <v>33000</v>
      </c>
      <c r="E1157" s="24" t="s">
        <v>1603</v>
      </c>
      <c r="F1157" s="129">
        <v>0.33119999999999999</v>
      </c>
      <c r="G1157" s="32">
        <v>3408.88</v>
      </c>
      <c r="H1157" s="28" t="s">
        <v>2030</v>
      </c>
      <c r="I1157" s="248" t="s">
        <v>2035</v>
      </c>
      <c r="J1157" s="194"/>
      <c r="K1157" s="195"/>
      <c r="L1157" s="196"/>
    </row>
    <row r="1158" spans="1:12" ht="12.75" customHeight="1" x14ac:dyDescent="0.2">
      <c r="A1158" s="132" t="s">
        <v>229</v>
      </c>
      <c r="B1158" s="22" t="s">
        <v>228</v>
      </c>
      <c r="C1158" s="128">
        <v>3.78</v>
      </c>
      <c r="D1158" s="31">
        <v>33000</v>
      </c>
      <c r="E1158" s="24" t="s">
        <v>1603</v>
      </c>
      <c r="F1158" s="129">
        <v>0.46379999999999999</v>
      </c>
      <c r="G1158" s="32">
        <v>4773.67</v>
      </c>
      <c r="H1158" s="28" t="s">
        <v>2030</v>
      </c>
      <c r="I1158" s="248" t="s">
        <v>2035</v>
      </c>
      <c r="J1158" s="194"/>
      <c r="K1158" s="195"/>
      <c r="L1158" s="196"/>
    </row>
    <row r="1159" spans="1:12" ht="12.75" customHeight="1" x14ac:dyDescent="0.2">
      <c r="A1159" s="132" t="s">
        <v>230</v>
      </c>
      <c r="B1159" s="22" t="s">
        <v>228</v>
      </c>
      <c r="C1159" s="128">
        <v>5.72</v>
      </c>
      <c r="D1159" s="31">
        <v>40654</v>
      </c>
      <c r="E1159" s="24" t="s">
        <v>1603</v>
      </c>
      <c r="F1159" s="129">
        <v>0.85960000000000003</v>
      </c>
      <c r="G1159" s="32">
        <v>8847.44</v>
      </c>
      <c r="H1159" s="28" t="s">
        <v>2030</v>
      </c>
      <c r="I1159" s="248" t="s">
        <v>2035</v>
      </c>
      <c r="J1159" s="194"/>
      <c r="K1159" s="195"/>
      <c r="L1159" s="196"/>
    </row>
    <row r="1160" spans="1:12" ht="12.75" customHeight="1" x14ac:dyDescent="0.2">
      <c r="A1160" s="132" t="s">
        <v>231</v>
      </c>
      <c r="B1160" s="22" t="s">
        <v>228</v>
      </c>
      <c r="C1160" s="128">
        <v>12.629999999999999</v>
      </c>
      <c r="D1160" s="31">
        <v>98000</v>
      </c>
      <c r="E1160" s="24" t="s">
        <v>1603</v>
      </c>
      <c r="F1160" s="129">
        <v>2.4910000000000001</v>
      </c>
      <c r="G1160" s="32">
        <v>25638.639999999999</v>
      </c>
      <c r="H1160" s="28" t="s">
        <v>2030</v>
      </c>
      <c r="I1160" s="248" t="s">
        <v>2035</v>
      </c>
      <c r="J1160" s="194"/>
      <c r="K1160" s="195"/>
      <c r="L1160" s="196"/>
    </row>
    <row r="1161" spans="1:12" ht="12.75" customHeight="1" x14ac:dyDescent="0.2">
      <c r="A1161" s="132" t="s">
        <v>232</v>
      </c>
      <c r="B1161" s="22" t="s">
        <v>233</v>
      </c>
      <c r="C1161" s="128">
        <v>3.8899999999999997</v>
      </c>
      <c r="D1161" s="31">
        <v>33000</v>
      </c>
      <c r="E1161" s="24" t="s">
        <v>1603</v>
      </c>
      <c r="F1161" s="129">
        <v>0.31569999999999998</v>
      </c>
      <c r="G1161" s="32">
        <v>3249.35</v>
      </c>
      <c r="H1161" s="28" t="s">
        <v>2030</v>
      </c>
      <c r="I1161" s="248" t="s">
        <v>2035</v>
      </c>
      <c r="J1161" s="194"/>
      <c r="K1161" s="195"/>
      <c r="L1161" s="196"/>
    </row>
    <row r="1162" spans="1:12" ht="12.75" customHeight="1" x14ac:dyDescent="0.2">
      <c r="A1162" s="132" t="s">
        <v>234</v>
      </c>
      <c r="B1162" s="22" t="s">
        <v>233</v>
      </c>
      <c r="C1162" s="128">
        <v>3.98</v>
      </c>
      <c r="D1162" s="31">
        <v>33000</v>
      </c>
      <c r="E1162" s="24" t="s">
        <v>1603</v>
      </c>
      <c r="F1162" s="129">
        <v>0.4546</v>
      </c>
      <c r="G1162" s="32">
        <v>4678.9799999999996</v>
      </c>
      <c r="H1162" s="28" t="s">
        <v>2030</v>
      </c>
      <c r="I1162" s="248" t="s">
        <v>2035</v>
      </c>
      <c r="J1162" s="194"/>
      <c r="K1162" s="195"/>
      <c r="L1162" s="196"/>
    </row>
    <row r="1163" spans="1:12" ht="12.75" customHeight="1" x14ac:dyDescent="0.2">
      <c r="A1163" s="132" t="s">
        <v>235</v>
      </c>
      <c r="B1163" s="22" t="s">
        <v>233</v>
      </c>
      <c r="C1163" s="128">
        <v>4.97</v>
      </c>
      <c r="D1163" s="31">
        <v>33000</v>
      </c>
      <c r="E1163" s="24" t="s">
        <v>1603</v>
      </c>
      <c r="F1163" s="129">
        <v>0.78859999999999997</v>
      </c>
      <c r="G1163" s="32">
        <v>8116.67</v>
      </c>
      <c r="H1163" s="28" t="s">
        <v>2030</v>
      </c>
      <c r="I1163" s="248" t="s">
        <v>2035</v>
      </c>
      <c r="J1163" s="194"/>
      <c r="K1163" s="195"/>
      <c r="L1163" s="196"/>
    </row>
    <row r="1164" spans="1:12" ht="12.75" customHeight="1" x14ac:dyDescent="0.2">
      <c r="A1164" s="132" t="s">
        <v>236</v>
      </c>
      <c r="B1164" s="22" t="s">
        <v>233</v>
      </c>
      <c r="C1164" s="128">
        <v>9.34</v>
      </c>
      <c r="D1164" s="31">
        <v>42327</v>
      </c>
      <c r="E1164" s="24" t="s">
        <v>1603</v>
      </c>
      <c r="F1164" s="129">
        <v>1.6112</v>
      </c>
      <c r="G1164" s="32">
        <v>16583.29</v>
      </c>
      <c r="H1164" s="28" t="s">
        <v>2030</v>
      </c>
      <c r="I1164" s="248" t="s">
        <v>2035</v>
      </c>
      <c r="J1164" s="194"/>
      <c r="K1164" s="195"/>
      <c r="L1164" s="196"/>
    </row>
    <row r="1165" spans="1:12" ht="12.75" customHeight="1" x14ac:dyDescent="0.2">
      <c r="A1165" s="132" t="s">
        <v>237</v>
      </c>
      <c r="B1165" s="22" t="s">
        <v>238</v>
      </c>
      <c r="C1165" s="128">
        <v>3.15</v>
      </c>
      <c r="D1165" s="31">
        <v>33000</v>
      </c>
      <c r="E1165" s="24" t="s">
        <v>1603</v>
      </c>
      <c r="F1165" s="129">
        <v>0.86350000000000005</v>
      </c>
      <c r="G1165" s="32">
        <v>8887.58</v>
      </c>
      <c r="H1165" s="28" t="s">
        <v>2030</v>
      </c>
      <c r="I1165" s="248" t="s">
        <v>2035</v>
      </c>
      <c r="J1165" s="194"/>
      <c r="K1165" s="195"/>
      <c r="L1165" s="196"/>
    </row>
    <row r="1166" spans="1:12" ht="12.75" customHeight="1" x14ac:dyDescent="0.2">
      <c r="A1166" s="132" t="s">
        <v>239</v>
      </c>
      <c r="B1166" s="22" t="s">
        <v>238</v>
      </c>
      <c r="C1166" s="128">
        <v>5.16</v>
      </c>
      <c r="D1166" s="31">
        <v>49582</v>
      </c>
      <c r="E1166" s="24" t="s">
        <v>1603</v>
      </c>
      <c r="F1166" s="129">
        <v>1.2676000000000001</v>
      </c>
      <c r="G1166" s="32">
        <v>13046.79</v>
      </c>
      <c r="H1166" s="28" t="s">
        <v>2030</v>
      </c>
      <c r="I1166" s="248" t="s">
        <v>2035</v>
      </c>
      <c r="J1166" s="194"/>
      <c r="K1166" s="195"/>
      <c r="L1166" s="196"/>
    </row>
    <row r="1167" spans="1:12" ht="12.75" customHeight="1" x14ac:dyDescent="0.2">
      <c r="A1167" s="132" t="s">
        <v>240</v>
      </c>
      <c r="B1167" s="22" t="s">
        <v>238</v>
      </c>
      <c r="C1167" s="128">
        <v>9.9</v>
      </c>
      <c r="D1167" s="31">
        <v>42546</v>
      </c>
      <c r="E1167" s="24" t="s">
        <v>1603</v>
      </c>
      <c r="F1167" s="129">
        <v>2.1979000000000002</v>
      </c>
      <c r="G1167" s="32">
        <v>22621.91</v>
      </c>
      <c r="H1167" s="28" t="s">
        <v>2030</v>
      </c>
      <c r="I1167" s="248" t="s">
        <v>2035</v>
      </c>
      <c r="J1167" s="194"/>
      <c r="K1167" s="195"/>
      <c r="L1167" s="196"/>
    </row>
    <row r="1168" spans="1:12" ht="12.75" customHeight="1" x14ac:dyDescent="0.2">
      <c r="A1168" s="132" t="s">
        <v>241</v>
      </c>
      <c r="B1168" s="22" t="s">
        <v>238</v>
      </c>
      <c r="C1168" s="128">
        <v>20.09</v>
      </c>
      <c r="D1168" s="31">
        <v>98000</v>
      </c>
      <c r="E1168" s="24" t="s">
        <v>1603</v>
      </c>
      <c r="F1168" s="129">
        <v>4.9310999999999998</v>
      </c>
      <c r="G1168" s="32">
        <v>50753.4</v>
      </c>
      <c r="H1168" s="28" t="s">
        <v>2030</v>
      </c>
      <c r="I1168" s="248" t="s">
        <v>2035</v>
      </c>
      <c r="J1168" s="194"/>
      <c r="K1168" s="195"/>
      <c r="L1168" s="196"/>
    </row>
    <row r="1169" spans="1:12" ht="12.75" customHeight="1" x14ac:dyDescent="0.2">
      <c r="A1169" s="132" t="s">
        <v>242</v>
      </c>
      <c r="B1169" s="22" t="s">
        <v>243</v>
      </c>
      <c r="C1169" s="128">
        <v>1.52</v>
      </c>
      <c r="D1169" s="31">
        <v>33000</v>
      </c>
      <c r="E1169" s="24" t="s">
        <v>1603</v>
      </c>
      <c r="F1169" s="129">
        <v>0.2707</v>
      </c>
      <c r="G1169" s="32">
        <v>2786.18</v>
      </c>
      <c r="H1169" s="28" t="s">
        <v>2030</v>
      </c>
      <c r="I1169" s="248" t="s">
        <v>2035</v>
      </c>
      <c r="J1169" s="194"/>
      <c r="K1169" s="195"/>
      <c r="L1169" s="196"/>
    </row>
    <row r="1170" spans="1:12" ht="12.75" customHeight="1" x14ac:dyDescent="0.2">
      <c r="A1170" s="132" t="s">
        <v>244</v>
      </c>
      <c r="B1170" s="22" t="s">
        <v>243</v>
      </c>
      <c r="C1170" s="128">
        <v>2.0199999999999996</v>
      </c>
      <c r="D1170" s="31">
        <v>33000</v>
      </c>
      <c r="E1170" s="24" t="s">
        <v>1603</v>
      </c>
      <c r="F1170" s="129">
        <v>0.38540000000000002</v>
      </c>
      <c r="G1170" s="32">
        <v>3966.73</v>
      </c>
      <c r="H1170" s="28" t="s">
        <v>2030</v>
      </c>
      <c r="I1170" s="248" t="s">
        <v>2035</v>
      </c>
      <c r="J1170" s="194"/>
      <c r="K1170" s="195"/>
      <c r="L1170" s="196"/>
    </row>
    <row r="1171" spans="1:12" ht="12.75" customHeight="1" x14ac:dyDescent="0.2">
      <c r="A1171" s="132" t="s">
        <v>245</v>
      </c>
      <c r="B1171" s="22" t="s">
        <v>243</v>
      </c>
      <c r="C1171" s="128">
        <v>3.9</v>
      </c>
      <c r="D1171" s="31">
        <v>33000</v>
      </c>
      <c r="E1171" s="24" t="s">
        <v>1603</v>
      </c>
      <c r="F1171" s="129">
        <v>0.82769999999999999</v>
      </c>
      <c r="G1171" s="32">
        <v>8519.11</v>
      </c>
      <c r="H1171" s="28" t="s">
        <v>2030</v>
      </c>
      <c r="I1171" s="248" t="s">
        <v>2035</v>
      </c>
      <c r="J1171" s="194"/>
      <c r="K1171" s="195"/>
      <c r="L1171" s="196"/>
    </row>
    <row r="1172" spans="1:12" ht="12.75" customHeight="1" x14ac:dyDescent="0.2">
      <c r="A1172" s="132" t="s">
        <v>246</v>
      </c>
      <c r="B1172" s="22" t="s">
        <v>243</v>
      </c>
      <c r="C1172" s="128">
        <v>9.14</v>
      </c>
      <c r="D1172" s="31">
        <v>59901</v>
      </c>
      <c r="E1172" s="24" t="s">
        <v>1603</v>
      </c>
      <c r="F1172" s="129">
        <v>2.2176</v>
      </c>
      <c r="G1172" s="32">
        <v>22824.67</v>
      </c>
      <c r="H1172" s="28" t="s">
        <v>2030</v>
      </c>
      <c r="I1172" s="248" t="s">
        <v>2035</v>
      </c>
      <c r="J1172" s="194"/>
      <c r="K1172" s="195"/>
      <c r="L1172" s="196"/>
    </row>
    <row r="1173" spans="1:12" ht="12.75" customHeight="1" x14ac:dyDescent="0.2">
      <c r="A1173" s="132" t="s">
        <v>247</v>
      </c>
      <c r="B1173" s="22" t="s">
        <v>248</v>
      </c>
      <c r="C1173" s="128">
        <v>1.65</v>
      </c>
      <c r="D1173" s="31">
        <v>33000</v>
      </c>
      <c r="E1173" s="24" t="s">
        <v>1603</v>
      </c>
      <c r="F1173" s="129">
        <v>0.3468</v>
      </c>
      <c r="G1173" s="32">
        <v>3569.44</v>
      </c>
      <c r="H1173" s="28" t="s">
        <v>2030</v>
      </c>
      <c r="I1173" s="248" t="s">
        <v>2035</v>
      </c>
      <c r="J1173" s="194"/>
      <c r="K1173" s="195"/>
      <c r="L1173" s="196"/>
    </row>
    <row r="1174" spans="1:12" ht="12.75" customHeight="1" x14ac:dyDescent="0.2">
      <c r="A1174" s="132" t="s">
        <v>249</v>
      </c>
      <c r="B1174" s="22" t="s">
        <v>248</v>
      </c>
      <c r="C1174" s="128">
        <v>2.25</v>
      </c>
      <c r="D1174" s="31">
        <v>33000</v>
      </c>
      <c r="E1174" s="24" t="s">
        <v>1603</v>
      </c>
      <c r="F1174" s="129">
        <v>0.43309999999999998</v>
      </c>
      <c r="G1174" s="32">
        <v>4457.6899999999996</v>
      </c>
      <c r="H1174" s="28" t="s">
        <v>2030</v>
      </c>
      <c r="I1174" s="248" t="s">
        <v>2035</v>
      </c>
      <c r="J1174" s="194"/>
      <c r="K1174" s="195"/>
      <c r="L1174" s="196"/>
    </row>
    <row r="1175" spans="1:12" ht="12.75" customHeight="1" x14ac:dyDescent="0.2">
      <c r="A1175" s="132" t="s">
        <v>250</v>
      </c>
      <c r="B1175" s="22" t="s">
        <v>248</v>
      </c>
      <c r="C1175" s="128">
        <v>3.4699999999999998</v>
      </c>
      <c r="D1175" s="31">
        <v>33000</v>
      </c>
      <c r="E1175" s="24" t="s">
        <v>1603</v>
      </c>
      <c r="F1175" s="129">
        <v>0.77080000000000004</v>
      </c>
      <c r="G1175" s="32">
        <v>7933.47</v>
      </c>
      <c r="H1175" s="28" t="s">
        <v>2030</v>
      </c>
      <c r="I1175" s="248" t="s">
        <v>2035</v>
      </c>
      <c r="J1175" s="194"/>
      <c r="K1175" s="195"/>
      <c r="L1175" s="196"/>
    </row>
    <row r="1176" spans="1:12" ht="12.75" customHeight="1" x14ac:dyDescent="0.2">
      <c r="A1176" s="132" t="s">
        <v>251</v>
      </c>
      <c r="B1176" s="22" t="s">
        <v>248</v>
      </c>
      <c r="C1176" s="128">
        <v>6.9399999999999995</v>
      </c>
      <c r="D1176" s="31">
        <v>38755</v>
      </c>
      <c r="E1176" s="24" t="s">
        <v>1603</v>
      </c>
      <c r="F1176" s="129">
        <v>1.7418</v>
      </c>
      <c r="G1176" s="32">
        <v>17927.490000000002</v>
      </c>
      <c r="H1176" s="28" t="s">
        <v>2030</v>
      </c>
      <c r="I1176" s="248" t="s">
        <v>2035</v>
      </c>
      <c r="J1176" s="194"/>
      <c r="K1176" s="195"/>
      <c r="L1176" s="196"/>
    </row>
    <row r="1177" spans="1:12" ht="12.75" customHeight="1" x14ac:dyDescent="0.2">
      <c r="A1177" s="132" t="s">
        <v>252</v>
      </c>
      <c r="B1177" s="22" t="s">
        <v>253</v>
      </c>
      <c r="C1177" s="128">
        <v>2.61</v>
      </c>
      <c r="D1177" s="31">
        <v>33000</v>
      </c>
      <c r="E1177" s="24" t="s">
        <v>1603</v>
      </c>
      <c r="F1177" s="129">
        <v>0.43930000000000002</v>
      </c>
      <c r="G1177" s="32">
        <v>4521.5</v>
      </c>
      <c r="H1177" s="28" t="s">
        <v>2030</v>
      </c>
      <c r="I1177" s="248" t="s">
        <v>2035</v>
      </c>
      <c r="J1177" s="194"/>
      <c r="K1177" s="195"/>
      <c r="L1177" s="196"/>
    </row>
    <row r="1178" spans="1:12" ht="12.75" customHeight="1" x14ac:dyDescent="0.2">
      <c r="A1178" s="132" t="s">
        <v>254</v>
      </c>
      <c r="B1178" s="22" t="s">
        <v>253</v>
      </c>
      <c r="C1178" s="128">
        <v>3.44</v>
      </c>
      <c r="D1178" s="31">
        <v>33000</v>
      </c>
      <c r="E1178" s="24" t="s">
        <v>1603</v>
      </c>
      <c r="F1178" s="129">
        <v>0.60560000000000003</v>
      </c>
      <c r="G1178" s="32">
        <v>6233.14</v>
      </c>
      <c r="H1178" s="28" t="s">
        <v>2030</v>
      </c>
      <c r="I1178" s="248" t="s">
        <v>2035</v>
      </c>
      <c r="J1178" s="194"/>
      <c r="K1178" s="195"/>
      <c r="L1178" s="196"/>
    </row>
    <row r="1179" spans="1:12" ht="12.75" customHeight="1" x14ac:dyDescent="0.2">
      <c r="A1179" s="132" t="s">
        <v>255</v>
      </c>
      <c r="B1179" s="22" t="s">
        <v>253</v>
      </c>
      <c r="C1179" s="128">
        <v>5.9399999999999995</v>
      </c>
      <c r="D1179" s="31">
        <v>33000</v>
      </c>
      <c r="E1179" s="24" t="s">
        <v>1603</v>
      </c>
      <c r="F1179" s="129">
        <v>0.96309999999999996</v>
      </c>
      <c r="G1179" s="32">
        <v>9912.7199999999993</v>
      </c>
      <c r="H1179" s="28" t="s">
        <v>2030</v>
      </c>
      <c r="I1179" s="248" t="s">
        <v>2035</v>
      </c>
      <c r="J1179" s="194"/>
      <c r="K1179" s="195"/>
      <c r="L1179" s="196"/>
    </row>
    <row r="1180" spans="1:12" ht="12.75" customHeight="1" x14ac:dyDescent="0.2">
      <c r="A1180" s="132" t="s">
        <v>256</v>
      </c>
      <c r="B1180" s="22" t="s">
        <v>253</v>
      </c>
      <c r="C1180" s="128">
        <v>13.45</v>
      </c>
      <c r="D1180" s="31">
        <v>66734</v>
      </c>
      <c r="E1180" s="24" t="s">
        <v>1603</v>
      </c>
      <c r="F1180" s="129">
        <v>1.9959</v>
      </c>
      <c r="G1180" s="32">
        <v>20542.82</v>
      </c>
      <c r="H1180" s="28" t="s">
        <v>2030</v>
      </c>
      <c r="I1180" s="248" t="s">
        <v>2035</v>
      </c>
      <c r="J1180" s="194"/>
      <c r="K1180" s="195"/>
      <c r="L1180" s="196"/>
    </row>
    <row r="1181" spans="1:12" ht="12.75" customHeight="1" x14ac:dyDescent="0.2">
      <c r="A1181" s="132" t="s">
        <v>257</v>
      </c>
      <c r="B1181" s="22" t="s">
        <v>258</v>
      </c>
      <c r="C1181" s="128">
        <v>1.69</v>
      </c>
      <c r="D1181" s="31">
        <v>33000</v>
      </c>
      <c r="E1181" s="24" t="s">
        <v>1603</v>
      </c>
      <c r="F1181" s="129">
        <v>0.42099999999999999</v>
      </c>
      <c r="G1181" s="32">
        <v>4333.1499999999996</v>
      </c>
      <c r="H1181" s="28" t="s">
        <v>2030</v>
      </c>
      <c r="I1181" s="248" t="s">
        <v>2035</v>
      </c>
      <c r="J1181" s="194"/>
      <c r="K1181" s="195"/>
      <c r="L1181" s="196"/>
    </row>
    <row r="1182" spans="1:12" ht="12.75" customHeight="1" x14ac:dyDescent="0.2">
      <c r="A1182" s="132" t="s">
        <v>259</v>
      </c>
      <c r="B1182" s="22" t="s">
        <v>258</v>
      </c>
      <c r="C1182" s="128">
        <v>2.7699999999999996</v>
      </c>
      <c r="D1182" s="31">
        <v>33000</v>
      </c>
      <c r="E1182" s="24" t="s">
        <v>1603</v>
      </c>
      <c r="F1182" s="129">
        <v>0.50109999999999999</v>
      </c>
      <c r="G1182" s="32">
        <v>5157.58</v>
      </c>
      <c r="H1182" s="28" t="s">
        <v>2030</v>
      </c>
      <c r="I1182" s="248" t="s">
        <v>2035</v>
      </c>
      <c r="J1182" s="194"/>
      <c r="K1182" s="195"/>
      <c r="L1182" s="196"/>
    </row>
    <row r="1183" spans="1:12" ht="12.75" customHeight="1" x14ac:dyDescent="0.2">
      <c r="A1183" s="132" t="s">
        <v>260</v>
      </c>
      <c r="B1183" s="22" t="s">
        <v>258</v>
      </c>
      <c r="C1183" s="128">
        <v>4.5699999999999994</v>
      </c>
      <c r="D1183" s="31">
        <v>33000</v>
      </c>
      <c r="E1183" s="24" t="s">
        <v>1603</v>
      </c>
      <c r="F1183" s="129">
        <v>0.81279999999999997</v>
      </c>
      <c r="G1183" s="32">
        <v>8365.75</v>
      </c>
      <c r="H1183" s="28" t="s">
        <v>2030</v>
      </c>
      <c r="I1183" s="248" t="s">
        <v>2035</v>
      </c>
      <c r="J1183" s="194"/>
      <c r="K1183" s="195"/>
      <c r="L1183" s="196"/>
    </row>
    <row r="1184" spans="1:12" ht="12.75" customHeight="1" x14ac:dyDescent="0.2">
      <c r="A1184" s="132" t="s">
        <v>261</v>
      </c>
      <c r="B1184" s="22" t="s">
        <v>258</v>
      </c>
      <c r="C1184" s="128">
        <v>8.7999999999999989</v>
      </c>
      <c r="D1184" s="31">
        <v>63963</v>
      </c>
      <c r="E1184" s="24" t="s">
        <v>1603</v>
      </c>
      <c r="F1184" s="129">
        <v>2.2713999999999999</v>
      </c>
      <c r="G1184" s="32">
        <v>23378.41</v>
      </c>
      <c r="H1184" s="28" t="s">
        <v>2030</v>
      </c>
      <c r="I1184" s="248" t="s">
        <v>2035</v>
      </c>
      <c r="J1184" s="194"/>
      <c r="K1184" s="195"/>
      <c r="L1184" s="196"/>
    </row>
    <row r="1185" spans="1:12" ht="12.75" customHeight="1" x14ac:dyDescent="0.2">
      <c r="A1185" s="132" t="s">
        <v>262</v>
      </c>
      <c r="B1185" s="22" t="s">
        <v>263</v>
      </c>
      <c r="C1185" s="128">
        <v>1.73</v>
      </c>
      <c r="D1185" s="31">
        <v>33000</v>
      </c>
      <c r="E1185" s="24" t="s">
        <v>1603</v>
      </c>
      <c r="F1185" s="129">
        <v>0.41620000000000001</v>
      </c>
      <c r="G1185" s="32">
        <v>4283.74</v>
      </c>
      <c r="H1185" s="28" t="s">
        <v>2030</v>
      </c>
      <c r="I1185" s="248" t="s">
        <v>2035</v>
      </c>
      <c r="J1185" s="194"/>
      <c r="K1185" s="195"/>
      <c r="L1185" s="196"/>
    </row>
    <row r="1186" spans="1:12" ht="12.75" customHeight="1" x14ac:dyDescent="0.2">
      <c r="A1186" s="132" t="s">
        <v>264</v>
      </c>
      <c r="B1186" s="22" t="s">
        <v>263</v>
      </c>
      <c r="C1186" s="128">
        <v>2.4099999999999997</v>
      </c>
      <c r="D1186" s="31">
        <v>33000</v>
      </c>
      <c r="E1186" s="24" t="s">
        <v>1603</v>
      </c>
      <c r="F1186" s="129">
        <v>0.4914</v>
      </c>
      <c r="G1186" s="32">
        <v>5057.74</v>
      </c>
      <c r="H1186" s="28" t="s">
        <v>2030</v>
      </c>
      <c r="I1186" s="248" t="s">
        <v>2035</v>
      </c>
      <c r="J1186" s="194"/>
      <c r="K1186" s="195"/>
      <c r="L1186" s="196"/>
    </row>
    <row r="1187" spans="1:12" ht="12.75" customHeight="1" x14ac:dyDescent="0.2">
      <c r="A1187" s="132" t="s">
        <v>265</v>
      </c>
      <c r="B1187" s="22" t="s">
        <v>263</v>
      </c>
      <c r="C1187" s="128">
        <v>3.4699999999999998</v>
      </c>
      <c r="D1187" s="31">
        <v>33000</v>
      </c>
      <c r="E1187" s="24" t="s">
        <v>1603</v>
      </c>
      <c r="F1187" s="129">
        <v>0.78639999999999999</v>
      </c>
      <c r="G1187" s="32">
        <v>8094.03</v>
      </c>
      <c r="H1187" s="28" t="s">
        <v>2030</v>
      </c>
      <c r="I1187" s="248" t="s">
        <v>2035</v>
      </c>
      <c r="J1187" s="194"/>
      <c r="K1187" s="195"/>
      <c r="L1187" s="196"/>
    </row>
    <row r="1188" spans="1:12" ht="12.75" customHeight="1" x14ac:dyDescent="0.2">
      <c r="A1188" s="132" t="s">
        <v>266</v>
      </c>
      <c r="B1188" s="22" t="s">
        <v>263</v>
      </c>
      <c r="C1188" s="128">
        <v>7.3599999999999994</v>
      </c>
      <c r="D1188" s="31">
        <v>79015</v>
      </c>
      <c r="E1188" s="24" t="s">
        <v>1603</v>
      </c>
      <c r="F1188" s="129">
        <v>1.8133999999999999</v>
      </c>
      <c r="G1188" s="32">
        <v>18664.439999999999</v>
      </c>
      <c r="H1188" s="28" t="s">
        <v>2030</v>
      </c>
      <c r="I1188" s="248" t="s">
        <v>2035</v>
      </c>
      <c r="J1188" s="194"/>
      <c r="K1188" s="195"/>
      <c r="L1188" s="196"/>
    </row>
    <row r="1189" spans="1:12" ht="12.75" customHeight="1" x14ac:dyDescent="0.2">
      <c r="A1189" s="132" t="s">
        <v>267</v>
      </c>
      <c r="B1189" s="22" t="s">
        <v>268</v>
      </c>
      <c r="C1189" s="128">
        <v>22</v>
      </c>
      <c r="D1189" s="31">
        <v>98000</v>
      </c>
      <c r="E1189" s="24" t="s">
        <v>1603</v>
      </c>
      <c r="F1189" s="129">
        <v>3.1147999999999998</v>
      </c>
      <c r="G1189" s="32">
        <v>32059.11</v>
      </c>
      <c r="H1189" s="28" t="s">
        <v>2030</v>
      </c>
      <c r="I1189" s="248" t="s">
        <v>2035</v>
      </c>
      <c r="J1189" s="194"/>
      <c r="K1189" s="195"/>
      <c r="L1189" s="196"/>
    </row>
    <row r="1190" spans="1:12" ht="12.75" customHeight="1" x14ac:dyDescent="0.2">
      <c r="A1190" s="132" t="s">
        <v>269</v>
      </c>
      <c r="B1190" s="22" t="s">
        <v>268</v>
      </c>
      <c r="C1190" s="128">
        <v>9.67</v>
      </c>
      <c r="D1190" s="31">
        <v>50880</v>
      </c>
      <c r="E1190" s="24" t="s">
        <v>1603</v>
      </c>
      <c r="F1190" s="129">
        <v>3.4262999999999999</v>
      </c>
      <c r="G1190" s="32">
        <v>35265.230000000003</v>
      </c>
      <c r="H1190" s="28" t="s">
        <v>2030</v>
      </c>
      <c r="I1190" s="248" t="s">
        <v>2035</v>
      </c>
      <c r="J1190" s="194"/>
      <c r="K1190" s="195"/>
      <c r="L1190" s="196"/>
    </row>
    <row r="1191" spans="1:12" ht="12.75" customHeight="1" x14ac:dyDescent="0.2">
      <c r="A1191" s="132" t="s">
        <v>270</v>
      </c>
      <c r="B1191" s="22" t="s">
        <v>268</v>
      </c>
      <c r="C1191" s="128">
        <v>26</v>
      </c>
      <c r="D1191" s="31">
        <v>98000</v>
      </c>
      <c r="E1191" s="24" t="s">
        <v>1603</v>
      </c>
      <c r="F1191" s="129">
        <v>6.4066999999999998</v>
      </c>
      <c r="G1191" s="32">
        <v>65941.02</v>
      </c>
      <c r="H1191" s="28" t="s">
        <v>2030</v>
      </c>
      <c r="I1191" s="248" t="s">
        <v>2035</v>
      </c>
      <c r="J1191" s="194"/>
      <c r="K1191" s="195"/>
      <c r="L1191" s="196"/>
    </row>
    <row r="1192" spans="1:12" ht="12.75" customHeight="1" x14ac:dyDescent="0.2">
      <c r="A1192" s="132" t="s">
        <v>271</v>
      </c>
      <c r="B1192" s="22" t="s">
        <v>268</v>
      </c>
      <c r="C1192" s="128">
        <v>40.69</v>
      </c>
      <c r="D1192" s="31">
        <v>98000</v>
      </c>
      <c r="E1192" s="24" t="s">
        <v>1603</v>
      </c>
      <c r="F1192" s="129">
        <v>15.9153</v>
      </c>
      <c r="G1192" s="32">
        <v>163808.38</v>
      </c>
      <c r="H1192" s="28" t="s">
        <v>2030</v>
      </c>
      <c r="I1192" s="248" t="s">
        <v>2035</v>
      </c>
      <c r="J1192" s="194"/>
      <c r="K1192" s="195"/>
      <c r="L1192" s="196"/>
    </row>
    <row r="1193" spans="1:12" ht="12.75" customHeight="1" x14ac:dyDescent="0.2">
      <c r="A1193" s="132" t="s">
        <v>272</v>
      </c>
      <c r="B1193" s="22" t="s">
        <v>273</v>
      </c>
      <c r="C1193" s="128">
        <v>7.51</v>
      </c>
      <c r="D1193" s="31">
        <v>33000</v>
      </c>
      <c r="E1193" s="24" t="s">
        <v>1603</v>
      </c>
      <c r="F1193" s="129">
        <v>1.4151</v>
      </c>
      <c r="G1193" s="32">
        <v>14564.93</v>
      </c>
      <c r="H1193" s="28" t="s">
        <v>2030</v>
      </c>
      <c r="I1193" s="248" t="s">
        <v>2035</v>
      </c>
      <c r="J1193" s="194"/>
      <c r="K1193" s="195"/>
      <c r="L1193" s="196"/>
    </row>
    <row r="1194" spans="1:12" ht="12.75" customHeight="1" x14ac:dyDescent="0.2">
      <c r="A1194" s="132" t="s">
        <v>274</v>
      </c>
      <c r="B1194" s="22" t="s">
        <v>273</v>
      </c>
      <c r="C1194" s="128">
        <v>10.72</v>
      </c>
      <c r="D1194" s="31">
        <v>33000</v>
      </c>
      <c r="E1194" s="24" t="s">
        <v>1603</v>
      </c>
      <c r="F1194" s="129">
        <v>2.1415999999999999</v>
      </c>
      <c r="G1194" s="32">
        <v>22042.44</v>
      </c>
      <c r="H1194" s="28" t="s">
        <v>2030</v>
      </c>
      <c r="I1194" s="248" t="s">
        <v>2035</v>
      </c>
      <c r="J1194" s="194"/>
      <c r="K1194" s="195"/>
      <c r="L1194" s="196"/>
    </row>
    <row r="1195" spans="1:12" ht="12.75" customHeight="1" x14ac:dyDescent="0.2">
      <c r="A1195" s="132" t="s">
        <v>275</v>
      </c>
      <c r="B1195" s="22" t="s">
        <v>273</v>
      </c>
      <c r="C1195" s="128">
        <v>17.350000000000001</v>
      </c>
      <c r="D1195" s="31">
        <v>41925</v>
      </c>
      <c r="E1195" s="24" t="s">
        <v>1603</v>
      </c>
      <c r="F1195" s="129">
        <v>3.8717999999999999</v>
      </c>
      <c r="G1195" s="32">
        <v>39850.54</v>
      </c>
      <c r="H1195" s="28" t="s">
        <v>2030</v>
      </c>
      <c r="I1195" s="248" t="s">
        <v>2035</v>
      </c>
      <c r="J1195" s="194"/>
      <c r="K1195" s="195"/>
      <c r="L1195" s="196"/>
    </row>
    <row r="1196" spans="1:12" ht="12.75" customHeight="1" x14ac:dyDescent="0.2">
      <c r="A1196" s="132" t="s">
        <v>276</v>
      </c>
      <c r="B1196" s="22" t="s">
        <v>273</v>
      </c>
      <c r="C1196" s="128">
        <v>30.110000000000003</v>
      </c>
      <c r="D1196" s="31">
        <v>98000</v>
      </c>
      <c r="E1196" s="24" t="s">
        <v>1603</v>
      </c>
      <c r="F1196" s="129">
        <v>9.5053000000000001</v>
      </c>
      <c r="G1196" s="32">
        <v>97833.4</v>
      </c>
      <c r="H1196" s="28" t="s">
        <v>2030</v>
      </c>
      <c r="I1196" s="248" t="s">
        <v>2035</v>
      </c>
      <c r="J1196" s="194"/>
      <c r="K1196" s="195"/>
      <c r="L1196" s="196"/>
    </row>
    <row r="1197" spans="1:12" ht="12.75" customHeight="1" x14ac:dyDescent="0.2">
      <c r="A1197" s="132" t="s">
        <v>277</v>
      </c>
      <c r="B1197" s="22" t="s">
        <v>278</v>
      </c>
      <c r="C1197" s="128">
        <v>3.3899999999999997</v>
      </c>
      <c r="D1197" s="31">
        <v>33000</v>
      </c>
      <c r="E1197" s="24" t="s">
        <v>1603</v>
      </c>
      <c r="F1197" s="129">
        <v>0.47510000000000002</v>
      </c>
      <c r="G1197" s="32">
        <v>4889.97</v>
      </c>
      <c r="H1197" s="28" t="s">
        <v>2030</v>
      </c>
      <c r="I1197" s="248" t="s">
        <v>2035</v>
      </c>
      <c r="J1197" s="194"/>
      <c r="K1197" s="195"/>
      <c r="L1197" s="196"/>
    </row>
    <row r="1198" spans="1:12" ht="12.75" customHeight="1" x14ac:dyDescent="0.2">
      <c r="A1198" s="132" t="s">
        <v>279</v>
      </c>
      <c r="B1198" s="22" t="s">
        <v>278</v>
      </c>
      <c r="C1198" s="128">
        <v>4.87</v>
      </c>
      <c r="D1198" s="31">
        <v>33000</v>
      </c>
      <c r="E1198" s="24" t="s">
        <v>1603</v>
      </c>
      <c r="F1198" s="129">
        <v>0.66600000000000004</v>
      </c>
      <c r="G1198" s="32">
        <v>6854.81</v>
      </c>
      <c r="H1198" s="28" t="s">
        <v>2030</v>
      </c>
      <c r="I1198" s="248" t="s">
        <v>2035</v>
      </c>
      <c r="J1198" s="194"/>
      <c r="K1198" s="195"/>
      <c r="L1198" s="196"/>
    </row>
    <row r="1199" spans="1:12" ht="12.75" customHeight="1" x14ac:dyDescent="0.2">
      <c r="A1199" s="132" t="s">
        <v>280</v>
      </c>
      <c r="B1199" s="22" t="s">
        <v>278</v>
      </c>
      <c r="C1199" s="128">
        <v>7.13</v>
      </c>
      <c r="D1199" s="31">
        <v>34060</v>
      </c>
      <c r="E1199" s="24" t="s">
        <v>1603</v>
      </c>
      <c r="F1199" s="129">
        <v>1.1617999999999999</v>
      </c>
      <c r="G1199" s="32">
        <v>11957.84</v>
      </c>
      <c r="H1199" s="28" t="s">
        <v>2030</v>
      </c>
      <c r="I1199" s="248" t="s">
        <v>2035</v>
      </c>
      <c r="J1199" s="194"/>
      <c r="K1199" s="195"/>
      <c r="L1199" s="196"/>
    </row>
    <row r="1200" spans="1:12" ht="12.75" customHeight="1" x14ac:dyDescent="0.2">
      <c r="A1200" s="132" t="s">
        <v>281</v>
      </c>
      <c r="B1200" s="22" t="s">
        <v>278</v>
      </c>
      <c r="C1200" s="128">
        <v>11.14</v>
      </c>
      <c r="D1200" s="31">
        <v>98000</v>
      </c>
      <c r="E1200" s="24" t="s">
        <v>1603</v>
      </c>
      <c r="F1200" s="129">
        <v>3.262</v>
      </c>
      <c r="G1200" s="32">
        <v>33574.17</v>
      </c>
      <c r="H1200" s="28" t="s">
        <v>2030</v>
      </c>
      <c r="I1200" s="248" t="s">
        <v>2035</v>
      </c>
      <c r="J1200" s="194"/>
      <c r="K1200" s="195"/>
      <c r="L1200" s="196"/>
    </row>
    <row r="1201" spans="1:12" ht="12.75" customHeight="1" x14ac:dyDescent="0.2">
      <c r="A1201" s="132" t="s">
        <v>282</v>
      </c>
      <c r="B1201" s="22" t="s">
        <v>283</v>
      </c>
      <c r="C1201" s="128">
        <v>3.11</v>
      </c>
      <c r="D1201" s="31">
        <v>33000</v>
      </c>
      <c r="E1201" s="24" t="s">
        <v>1603</v>
      </c>
      <c r="F1201" s="129">
        <v>0.43359999999999999</v>
      </c>
      <c r="G1201" s="32">
        <v>4462.83</v>
      </c>
      <c r="H1201" s="28" t="s">
        <v>2030</v>
      </c>
      <c r="I1201" s="248" t="s">
        <v>2035</v>
      </c>
      <c r="J1201" s="194"/>
      <c r="K1201" s="195"/>
      <c r="L1201" s="196"/>
    </row>
    <row r="1202" spans="1:12" ht="12.75" customHeight="1" x14ac:dyDescent="0.2">
      <c r="A1202" s="132" t="s">
        <v>284</v>
      </c>
      <c r="B1202" s="22" t="s">
        <v>283</v>
      </c>
      <c r="C1202" s="128">
        <v>4.97</v>
      </c>
      <c r="D1202" s="31">
        <v>33000</v>
      </c>
      <c r="E1202" s="24" t="s">
        <v>1603</v>
      </c>
      <c r="F1202" s="129">
        <v>0.69640000000000002</v>
      </c>
      <c r="G1202" s="32">
        <v>7167.7</v>
      </c>
      <c r="H1202" s="28" t="s">
        <v>2030</v>
      </c>
      <c r="I1202" s="248" t="s">
        <v>2035</v>
      </c>
      <c r="J1202" s="194"/>
      <c r="K1202" s="195"/>
      <c r="L1202" s="196"/>
    </row>
    <row r="1203" spans="1:12" ht="12.75" customHeight="1" x14ac:dyDescent="0.2">
      <c r="A1203" s="132" t="s">
        <v>285</v>
      </c>
      <c r="B1203" s="22" t="s">
        <v>283</v>
      </c>
      <c r="C1203" s="128">
        <v>7.43</v>
      </c>
      <c r="D1203" s="31">
        <v>35244</v>
      </c>
      <c r="E1203" s="24" t="s">
        <v>1603</v>
      </c>
      <c r="F1203" s="129">
        <v>1.2192000000000001</v>
      </c>
      <c r="G1203" s="32">
        <v>12548.63</v>
      </c>
      <c r="H1203" s="28" t="s">
        <v>2030</v>
      </c>
      <c r="I1203" s="248" t="s">
        <v>2035</v>
      </c>
      <c r="J1203" s="194"/>
      <c r="K1203" s="195"/>
      <c r="L1203" s="196"/>
    </row>
    <row r="1204" spans="1:12" ht="12.75" customHeight="1" x14ac:dyDescent="0.2">
      <c r="A1204" s="132" t="s">
        <v>286</v>
      </c>
      <c r="B1204" s="22" t="s">
        <v>283</v>
      </c>
      <c r="C1204" s="128">
        <v>17.82</v>
      </c>
      <c r="D1204" s="31">
        <v>98000</v>
      </c>
      <c r="E1204" s="24" t="s">
        <v>1603</v>
      </c>
      <c r="F1204" s="129">
        <v>4.8019999999999996</v>
      </c>
      <c r="G1204" s="32">
        <v>49424.63</v>
      </c>
      <c r="H1204" s="28" t="s">
        <v>2030</v>
      </c>
      <c r="I1204" s="248" t="s">
        <v>2035</v>
      </c>
      <c r="J1204" s="194"/>
      <c r="K1204" s="195"/>
      <c r="L1204" s="196"/>
    </row>
    <row r="1205" spans="1:12" ht="12.75" customHeight="1" x14ac:dyDescent="0.2">
      <c r="A1205" s="132" t="s">
        <v>287</v>
      </c>
      <c r="B1205" s="22" t="s">
        <v>288</v>
      </c>
      <c r="C1205" s="128">
        <v>2.67</v>
      </c>
      <c r="D1205" s="31">
        <v>37381</v>
      </c>
      <c r="E1205" s="24" t="s">
        <v>1603</v>
      </c>
      <c r="F1205" s="129">
        <v>1.1756</v>
      </c>
      <c r="G1205" s="32">
        <v>12099.87</v>
      </c>
      <c r="H1205" s="28" t="s">
        <v>2033</v>
      </c>
      <c r="I1205" s="248" t="s">
        <v>2039</v>
      </c>
      <c r="J1205" s="194"/>
      <c r="K1205" s="195"/>
      <c r="L1205" s="196"/>
    </row>
    <row r="1206" spans="1:12" ht="12.75" customHeight="1" x14ac:dyDescent="0.2">
      <c r="A1206" s="132" t="s">
        <v>289</v>
      </c>
      <c r="B1206" s="22" t="s">
        <v>288</v>
      </c>
      <c r="C1206" s="128">
        <v>5.5699999999999994</v>
      </c>
      <c r="D1206" s="31">
        <v>36246</v>
      </c>
      <c r="E1206" s="24" t="s">
        <v>1603</v>
      </c>
      <c r="F1206" s="129">
        <v>1.4064000000000001</v>
      </c>
      <c r="G1206" s="32">
        <v>14475.39</v>
      </c>
      <c r="H1206" s="28" t="s">
        <v>2033</v>
      </c>
      <c r="I1206" s="248" t="s">
        <v>2039</v>
      </c>
      <c r="J1206" s="194"/>
      <c r="K1206" s="195"/>
      <c r="L1206" s="196"/>
    </row>
    <row r="1207" spans="1:12" ht="12.75" customHeight="1" x14ac:dyDescent="0.2">
      <c r="A1207" s="132" t="s">
        <v>290</v>
      </c>
      <c r="B1207" s="22" t="s">
        <v>288</v>
      </c>
      <c r="C1207" s="128">
        <v>16.190000000000001</v>
      </c>
      <c r="D1207" s="31">
        <v>45703</v>
      </c>
      <c r="E1207" s="24" t="s">
        <v>1603</v>
      </c>
      <c r="F1207" s="129">
        <v>2.4868999999999999</v>
      </c>
      <c r="G1207" s="32">
        <v>25596.44</v>
      </c>
      <c r="H1207" s="28" t="s">
        <v>2033</v>
      </c>
      <c r="I1207" s="248" t="s">
        <v>2039</v>
      </c>
      <c r="J1207" s="194"/>
      <c r="K1207" s="195"/>
      <c r="L1207" s="196"/>
    </row>
    <row r="1208" spans="1:12" ht="12.75" customHeight="1" x14ac:dyDescent="0.2">
      <c r="A1208" s="132" t="s">
        <v>291</v>
      </c>
      <c r="B1208" s="22" t="s">
        <v>288</v>
      </c>
      <c r="C1208" s="128">
        <v>31.490000000000002</v>
      </c>
      <c r="D1208" s="31">
        <v>98000</v>
      </c>
      <c r="E1208" s="24" t="s">
        <v>1603</v>
      </c>
      <c r="F1208" s="129">
        <v>4.6520000000000001</v>
      </c>
      <c r="G1208" s="32">
        <v>47880.76</v>
      </c>
      <c r="H1208" s="28" t="s">
        <v>2033</v>
      </c>
      <c r="I1208" s="248" t="s">
        <v>2039</v>
      </c>
      <c r="J1208" s="194"/>
      <c r="K1208" s="195"/>
      <c r="L1208" s="196"/>
    </row>
    <row r="1209" spans="1:12" ht="12.75" customHeight="1" x14ac:dyDescent="0.2">
      <c r="A1209" s="132" t="s">
        <v>292</v>
      </c>
      <c r="B1209" s="22" t="s">
        <v>293</v>
      </c>
      <c r="C1209" s="128">
        <v>9.33</v>
      </c>
      <c r="D1209" s="31">
        <v>33000</v>
      </c>
      <c r="E1209" s="24" t="s">
        <v>1603</v>
      </c>
      <c r="F1209" s="129">
        <v>0.72260000000000002</v>
      </c>
      <c r="G1209" s="32">
        <v>7437.37</v>
      </c>
      <c r="H1209" s="28" t="s">
        <v>2033</v>
      </c>
      <c r="I1209" s="248" t="s">
        <v>2039</v>
      </c>
      <c r="J1209" s="194"/>
      <c r="K1209" s="195"/>
      <c r="L1209" s="196"/>
    </row>
    <row r="1210" spans="1:12" ht="12.75" customHeight="1" x14ac:dyDescent="0.2">
      <c r="A1210" s="132" t="s">
        <v>294</v>
      </c>
      <c r="B1210" s="22" t="s">
        <v>293</v>
      </c>
      <c r="C1210" s="128">
        <v>11.47</v>
      </c>
      <c r="D1210" s="31">
        <v>33000</v>
      </c>
      <c r="E1210" s="24" t="s">
        <v>1603</v>
      </c>
      <c r="F1210" s="129">
        <v>0.98540000000000005</v>
      </c>
      <c r="G1210" s="32">
        <v>10142.24</v>
      </c>
      <c r="H1210" s="28" t="s">
        <v>2033</v>
      </c>
      <c r="I1210" s="248" t="s">
        <v>2039</v>
      </c>
      <c r="J1210" s="194"/>
      <c r="K1210" s="195"/>
      <c r="L1210" s="196"/>
    </row>
    <row r="1211" spans="1:12" ht="12.75" customHeight="1" x14ac:dyDescent="0.2">
      <c r="A1211" s="132" t="s">
        <v>295</v>
      </c>
      <c r="B1211" s="22" t="s">
        <v>293</v>
      </c>
      <c r="C1211" s="128">
        <v>14.76</v>
      </c>
      <c r="D1211" s="31">
        <v>35425</v>
      </c>
      <c r="E1211" s="24" t="s">
        <v>1603</v>
      </c>
      <c r="F1211" s="129">
        <v>1.3878999999999999</v>
      </c>
      <c r="G1211" s="32">
        <v>14284.97</v>
      </c>
      <c r="H1211" s="28" t="s">
        <v>2033</v>
      </c>
      <c r="I1211" s="248" t="s">
        <v>2039</v>
      </c>
      <c r="J1211" s="194"/>
      <c r="K1211" s="195"/>
      <c r="L1211" s="196"/>
    </row>
    <row r="1212" spans="1:12" ht="12.75" customHeight="1" x14ac:dyDescent="0.2">
      <c r="A1212" s="132" t="s">
        <v>296</v>
      </c>
      <c r="B1212" s="22" t="s">
        <v>293</v>
      </c>
      <c r="C1212" s="128">
        <v>17.950000000000003</v>
      </c>
      <c r="D1212" s="31">
        <v>39250</v>
      </c>
      <c r="E1212" s="24" t="s">
        <v>1603</v>
      </c>
      <c r="F1212" s="129">
        <v>1.7876000000000001</v>
      </c>
      <c r="G1212" s="32">
        <v>18398.89</v>
      </c>
      <c r="H1212" s="28" t="s">
        <v>2033</v>
      </c>
      <c r="I1212" s="248" t="s">
        <v>2039</v>
      </c>
      <c r="J1212" s="194"/>
      <c r="K1212" s="195"/>
      <c r="L1212" s="196"/>
    </row>
    <row r="1213" spans="1:12" ht="12.75" customHeight="1" x14ac:dyDescent="0.2">
      <c r="A1213" s="132" t="s">
        <v>297</v>
      </c>
      <c r="B1213" s="22" t="s">
        <v>298</v>
      </c>
      <c r="C1213" s="128">
        <v>2.5399999999999996</v>
      </c>
      <c r="D1213" s="31">
        <v>33000</v>
      </c>
      <c r="E1213" s="24" t="s">
        <v>1603</v>
      </c>
      <c r="F1213" s="129">
        <v>0.2858</v>
      </c>
      <c r="G1213" s="32">
        <v>2941.6</v>
      </c>
      <c r="H1213" s="28" t="s">
        <v>2030</v>
      </c>
      <c r="I1213" s="248" t="s">
        <v>2035</v>
      </c>
      <c r="J1213" s="194"/>
      <c r="K1213" s="195"/>
      <c r="L1213" s="196"/>
    </row>
    <row r="1214" spans="1:12" ht="12.75" customHeight="1" x14ac:dyDescent="0.2">
      <c r="A1214" s="132" t="s">
        <v>299</v>
      </c>
      <c r="B1214" s="22" t="s">
        <v>298</v>
      </c>
      <c r="C1214" s="128">
        <v>3.4</v>
      </c>
      <c r="D1214" s="31">
        <v>33000</v>
      </c>
      <c r="E1214" s="24" t="s">
        <v>1603</v>
      </c>
      <c r="F1214" s="129">
        <v>0.52459999999999996</v>
      </c>
      <c r="G1214" s="32">
        <v>5399.45</v>
      </c>
      <c r="H1214" s="28" t="s">
        <v>2030</v>
      </c>
      <c r="I1214" s="248" t="s">
        <v>2035</v>
      </c>
      <c r="J1214" s="194"/>
      <c r="K1214" s="195"/>
      <c r="L1214" s="196"/>
    </row>
    <row r="1215" spans="1:12" ht="12.75" customHeight="1" x14ac:dyDescent="0.2">
      <c r="A1215" s="132" t="s">
        <v>300</v>
      </c>
      <c r="B1215" s="22" t="s">
        <v>298</v>
      </c>
      <c r="C1215" s="128">
        <v>4.9799999999999995</v>
      </c>
      <c r="D1215" s="31">
        <v>33000</v>
      </c>
      <c r="E1215" s="24" t="s">
        <v>1603</v>
      </c>
      <c r="F1215" s="129">
        <v>0.76570000000000005</v>
      </c>
      <c r="G1215" s="32">
        <v>7880.97</v>
      </c>
      <c r="H1215" s="28" t="s">
        <v>2030</v>
      </c>
      <c r="I1215" s="248" t="s">
        <v>2035</v>
      </c>
      <c r="J1215" s="194"/>
      <c r="K1215" s="195"/>
      <c r="L1215" s="196"/>
    </row>
    <row r="1216" spans="1:12" ht="12.75" customHeight="1" x14ac:dyDescent="0.2">
      <c r="A1216" s="132" t="s">
        <v>301</v>
      </c>
      <c r="B1216" s="22" t="s">
        <v>298</v>
      </c>
      <c r="C1216" s="128">
        <v>9.17</v>
      </c>
      <c r="D1216" s="31">
        <v>42593</v>
      </c>
      <c r="E1216" s="24" t="s">
        <v>1603</v>
      </c>
      <c r="F1216" s="129">
        <v>1.4497</v>
      </c>
      <c r="G1216" s="32">
        <v>14921.05</v>
      </c>
      <c r="H1216" s="28" t="s">
        <v>2030</v>
      </c>
      <c r="I1216" s="248" t="s">
        <v>2035</v>
      </c>
      <c r="J1216" s="194"/>
      <c r="K1216" s="195"/>
      <c r="L1216" s="196"/>
    </row>
    <row r="1217" spans="1:12" ht="12.75" customHeight="1" x14ac:dyDescent="0.2">
      <c r="A1217" s="132" t="s">
        <v>302</v>
      </c>
      <c r="B1217" s="22" t="s">
        <v>303</v>
      </c>
      <c r="C1217" s="128">
        <v>6.99</v>
      </c>
      <c r="D1217" s="31">
        <v>33000</v>
      </c>
      <c r="E1217" s="24" t="s">
        <v>1603</v>
      </c>
      <c r="F1217" s="129">
        <v>0.28949999999999998</v>
      </c>
      <c r="G1217" s="32">
        <v>2979.68</v>
      </c>
      <c r="H1217" s="28" t="s">
        <v>2030</v>
      </c>
      <c r="I1217" s="248" t="s">
        <v>2035</v>
      </c>
      <c r="J1217" s="194"/>
      <c r="K1217" s="195"/>
      <c r="L1217" s="196"/>
    </row>
    <row r="1218" spans="1:12" ht="12.75" customHeight="1" x14ac:dyDescent="0.2">
      <c r="A1218" s="132" t="s">
        <v>304</v>
      </c>
      <c r="B1218" s="22" t="s">
        <v>303</v>
      </c>
      <c r="C1218" s="128">
        <v>11.23</v>
      </c>
      <c r="D1218" s="31">
        <v>33000</v>
      </c>
      <c r="E1218" s="24" t="s">
        <v>1603</v>
      </c>
      <c r="F1218" s="129">
        <v>0.58509999999999995</v>
      </c>
      <c r="G1218" s="32">
        <v>6022.15</v>
      </c>
      <c r="H1218" s="28" t="s">
        <v>2030</v>
      </c>
      <c r="I1218" s="248" t="s">
        <v>2035</v>
      </c>
      <c r="J1218" s="194"/>
      <c r="K1218" s="195"/>
      <c r="L1218" s="196"/>
    </row>
    <row r="1219" spans="1:12" ht="12.75" customHeight="1" x14ac:dyDescent="0.2">
      <c r="A1219" s="132" t="s">
        <v>305</v>
      </c>
      <c r="B1219" s="22" t="s">
        <v>303</v>
      </c>
      <c r="C1219" s="128">
        <v>13.58</v>
      </c>
      <c r="D1219" s="31">
        <v>33000</v>
      </c>
      <c r="E1219" s="24" t="s">
        <v>1603</v>
      </c>
      <c r="F1219" s="129">
        <v>0.78649999999999998</v>
      </c>
      <c r="G1219" s="32">
        <v>8095.06</v>
      </c>
      <c r="H1219" s="28" t="s">
        <v>2030</v>
      </c>
      <c r="I1219" s="248" t="s">
        <v>2035</v>
      </c>
      <c r="J1219" s="194"/>
      <c r="K1219" s="195"/>
      <c r="L1219" s="196"/>
    </row>
    <row r="1220" spans="1:12" ht="12.75" customHeight="1" x14ac:dyDescent="0.2">
      <c r="A1220" s="132" t="s">
        <v>306</v>
      </c>
      <c r="B1220" s="22" t="s">
        <v>303</v>
      </c>
      <c r="C1220" s="128">
        <v>18.720000000000002</v>
      </c>
      <c r="D1220" s="31">
        <v>47882</v>
      </c>
      <c r="E1220" s="24" t="s">
        <v>1603</v>
      </c>
      <c r="F1220" s="129">
        <v>1.1351</v>
      </c>
      <c r="G1220" s="32">
        <v>11683.03</v>
      </c>
      <c r="H1220" s="28" t="s">
        <v>2030</v>
      </c>
      <c r="I1220" s="248" t="s">
        <v>2035</v>
      </c>
      <c r="J1220" s="194"/>
      <c r="K1220" s="195"/>
      <c r="L1220" s="196"/>
    </row>
    <row r="1221" spans="1:12" ht="12.75" customHeight="1" x14ac:dyDescent="0.2">
      <c r="A1221" s="132" t="s">
        <v>307</v>
      </c>
      <c r="B1221" s="22" t="s">
        <v>308</v>
      </c>
      <c r="C1221" s="128">
        <v>8.5299999999999994</v>
      </c>
      <c r="D1221" s="31">
        <v>33000</v>
      </c>
      <c r="E1221" s="24" t="s">
        <v>1603</v>
      </c>
      <c r="F1221" s="129">
        <v>0.59589999999999999</v>
      </c>
      <c r="G1221" s="32">
        <v>6133.31</v>
      </c>
      <c r="H1221" s="28" t="s">
        <v>76</v>
      </c>
      <c r="I1221" s="248" t="s">
        <v>76</v>
      </c>
      <c r="J1221" s="194"/>
      <c r="K1221" s="195"/>
      <c r="L1221" s="196"/>
    </row>
    <row r="1222" spans="1:12" ht="12.75" customHeight="1" x14ac:dyDescent="0.2">
      <c r="A1222" s="132" t="s">
        <v>309</v>
      </c>
      <c r="B1222" s="22" t="s">
        <v>308</v>
      </c>
      <c r="C1222" s="128">
        <v>17.580000000000002</v>
      </c>
      <c r="D1222" s="31">
        <v>33000</v>
      </c>
      <c r="E1222" s="24" t="s">
        <v>1603</v>
      </c>
      <c r="F1222" s="129">
        <v>1.6126</v>
      </c>
      <c r="G1222" s="32">
        <v>16597.7</v>
      </c>
      <c r="H1222" s="28" t="s">
        <v>76</v>
      </c>
      <c r="I1222" s="248" t="s">
        <v>76</v>
      </c>
      <c r="J1222" s="194"/>
      <c r="K1222" s="195"/>
      <c r="L1222" s="196"/>
    </row>
    <row r="1223" spans="1:12" ht="12.75" customHeight="1" x14ac:dyDescent="0.2">
      <c r="A1223" s="132" t="s">
        <v>310</v>
      </c>
      <c r="B1223" s="22" t="s">
        <v>308</v>
      </c>
      <c r="C1223" s="128">
        <v>27.720000000000002</v>
      </c>
      <c r="D1223" s="31">
        <v>57670</v>
      </c>
      <c r="E1223" s="24" t="s">
        <v>1603</v>
      </c>
      <c r="F1223" s="129">
        <v>3.0507</v>
      </c>
      <c r="G1223" s="32">
        <v>31399.360000000001</v>
      </c>
      <c r="H1223" s="28" t="s">
        <v>76</v>
      </c>
      <c r="I1223" s="248" t="s">
        <v>76</v>
      </c>
      <c r="J1223" s="194"/>
      <c r="K1223" s="195"/>
      <c r="L1223" s="196"/>
    </row>
    <row r="1224" spans="1:12" ht="12.75" customHeight="1" x14ac:dyDescent="0.2">
      <c r="A1224" s="132" t="s">
        <v>311</v>
      </c>
      <c r="B1224" s="22" t="s">
        <v>308</v>
      </c>
      <c r="C1224" s="128">
        <v>46.43</v>
      </c>
      <c r="D1224" s="31">
        <v>98000</v>
      </c>
      <c r="E1224" s="24" t="s">
        <v>1603</v>
      </c>
      <c r="F1224" s="129">
        <v>6.1444999999999999</v>
      </c>
      <c r="G1224" s="32">
        <v>63242.33</v>
      </c>
      <c r="H1224" s="28" t="s">
        <v>76</v>
      </c>
      <c r="I1224" s="248" t="s">
        <v>76</v>
      </c>
      <c r="J1224" s="194"/>
      <c r="K1224" s="195"/>
      <c r="L1224" s="196"/>
    </row>
    <row r="1225" spans="1:12" ht="12.75" customHeight="1" x14ac:dyDescent="0.2">
      <c r="A1225" s="132" t="s">
        <v>312</v>
      </c>
      <c r="B1225" s="22" t="s">
        <v>313</v>
      </c>
      <c r="C1225" s="128">
        <v>1.67</v>
      </c>
      <c r="D1225" s="31">
        <v>33000</v>
      </c>
      <c r="E1225" s="24" t="s">
        <v>1603</v>
      </c>
      <c r="F1225" s="129">
        <v>0.70509999999999995</v>
      </c>
      <c r="G1225" s="32">
        <v>7257.25</v>
      </c>
      <c r="H1225" s="28" t="s">
        <v>2030</v>
      </c>
      <c r="I1225" s="248" t="s">
        <v>2035</v>
      </c>
      <c r="J1225" s="194"/>
      <c r="K1225" s="195"/>
      <c r="L1225" s="196"/>
    </row>
    <row r="1226" spans="1:12" ht="12.75" customHeight="1" x14ac:dyDescent="0.2">
      <c r="A1226" s="132" t="s">
        <v>314</v>
      </c>
      <c r="B1226" s="22" t="s">
        <v>313</v>
      </c>
      <c r="C1226" s="128">
        <v>6.92</v>
      </c>
      <c r="D1226" s="31">
        <v>33000</v>
      </c>
      <c r="E1226" s="24" t="s">
        <v>1603</v>
      </c>
      <c r="F1226" s="129">
        <v>1.0224</v>
      </c>
      <c r="G1226" s="32">
        <v>10523.06</v>
      </c>
      <c r="H1226" s="28" t="s">
        <v>2030</v>
      </c>
      <c r="I1226" s="248" t="s">
        <v>2035</v>
      </c>
      <c r="J1226" s="194"/>
      <c r="K1226" s="195"/>
      <c r="L1226" s="196"/>
    </row>
    <row r="1227" spans="1:12" ht="12.75" customHeight="1" x14ac:dyDescent="0.2">
      <c r="A1227" s="132" t="s">
        <v>315</v>
      </c>
      <c r="B1227" s="22" t="s">
        <v>313</v>
      </c>
      <c r="C1227" s="128">
        <v>9.2099999999999991</v>
      </c>
      <c r="D1227" s="31">
        <v>60353</v>
      </c>
      <c r="E1227" s="24" t="s">
        <v>1603</v>
      </c>
      <c r="F1227" s="129">
        <v>1.4770000000000001</v>
      </c>
      <c r="G1227" s="32">
        <v>15202.04</v>
      </c>
      <c r="H1227" s="28" t="s">
        <v>2030</v>
      </c>
      <c r="I1227" s="248" t="s">
        <v>2035</v>
      </c>
      <c r="J1227" s="194"/>
      <c r="K1227" s="195"/>
      <c r="L1227" s="196"/>
    </row>
    <row r="1228" spans="1:12" ht="12.75" customHeight="1" x14ac:dyDescent="0.2">
      <c r="A1228" s="132" t="s">
        <v>316</v>
      </c>
      <c r="B1228" s="22" t="s">
        <v>313</v>
      </c>
      <c r="C1228" s="128">
        <v>15.15</v>
      </c>
      <c r="D1228" s="31">
        <v>89406</v>
      </c>
      <c r="E1228" s="24" t="s">
        <v>1603</v>
      </c>
      <c r="F1228" s="129">
        <v>3.0013000000000001</v>
      </c>
      <c r="G1228" s="32">
        <v>30890.91</v>
      </c>
      <c r="H1228" s="28" t="s">
        <v>2030</v>
      </c>
      <c r="I1228" s="248" t="s">
        <v>2035</v>
      </c>
      <c r="J1228" s="194"/>
      <c r="K1228" s="195"/>
      <c r="L1228" s="196"/>
    </row>
    <row r="1229" spans="1:12" ht="12.75" customHeight="1" x14ac:dyDescent="0.2">
      <c r="A1229" s="132" t="s">
        <v>317</v>
      </c>
      <c r="B1229" s="22" t="s">
        <v>318</v>
      </c>
      <c r="C1229" s="128">
        <v>5.88</v>
      </c>
      <c r="D1229" s="31">
        <v>33000</v>
      </c>
      <c r="E1229" s="24" t="s">
        <v>1603</v>
      </c>
      <c r="F1229" s="129">
        <v>0.56459999999999999</v>
      </c>
      <c r="G1229" s="32">
        <v>5811.15</v>
      </c>
      <c r="H1229" s="28" t="s">
        <v>2030</v>
      </c>
      <c r="I1229" s="248" t="s">
        <v>2035</v>
      </c>
      <c r="J1229" s="194"/>
      <c r="K1229" s="195"/>
      <c r="L1229" s="196"/>
    </row>
    <row r="1230" spans="1:12" ht="12.75" customHeight="1" x14ac:dyDescent="0.2">
      <c r="A1230" s="132" t="s">
        <v>319</v>
      </c>
      <c r="B1230" s="22" t="s">
        <v>318</v>
      </c>
      <c r="C1230" s="128">
        <v>4.88</v>
      </c>
      <c r="D1230" s="31">
        <v>33000</v>
      </c>
      <c r="E1230" s="24" t="s">
        <v>1603</v>
      </c>
      <c r="F1230" s="129">
        <v>0.7762</v>
      </c>
      <c r="G1230" s="32">
        <v>7989.05</v>
      </c>
      <c r="H1230" s="28" t="s">
        <v>2030</v>
      </c>
      <c r="I1230" s="248" t="s">
        <v>2035</v>
      </c>
      <c r="J1230" s="194"/>
      <c r="K1230" s="195"/>
      <c r="L1230" s="196"/>
    </row>
    <row r="1231" spans="1:12" ht="12.75" customHeight="1" x14ac:dyDescent="0.2">
      <c r="A1231" s="132" t="s">
        <v>320</v>
      </c>
      <c r="B1231" s="22" t="s">
        <v>318</v>
      </c>
      <c r="C1231" s="128">
        <v>6.6899999999999995</v>
      </c>
      <c r="D1231" s="31">
        <v>33000</v>
      </c>
      <c r="E1231" s="24" t="s">
        <v>1603</v>
      </c>
      <c r="F1231" s="129">
        <v>1.0876999999999999</v>
      </c>
      <c r="G1231" s="32">
        <v>11195.16</v>
      </c>
      <c r="H1231" s="28" t="s">
        <v>2030</v>
      </c>
      <c r="I1231" s="248" t="s">
        <v>2035</v>
      </c>
      <c r="J1231" s="194"/>
      <c r="K1231" s="195"/>
      <c r="L1231" s="196"/>
    </row>
    <row r="1232" spans="1:12" ht="12.75" customHeight="1" x14ac:dyDescent="0.2">
      <c r="A1232" s="132" t="s">
        <v>321</v>
      </c>
      <c r="B1232" s="22" t="s">
        <v>318</v>
      </c>
      <c r="C1232" s="128">
        <v>11.53</v>
      </c>
      <c r="D1232" s="31">
        <v>59340</v>
      </c>
      <c r="E1232" s="24" t="s">
        <v>1603</v>
      </c>
      <c r="F1232" s="129">
        <v>1.9374</v>
      </c>
      <c r="G1232" s="32">
        <v>19940.71</v>
      </c>
      <c r="H1232" s="28" t="s">
        <v>2030</v>
      </c>
      <c r="I1232" s="248" t="s">
        <v>2035</v>
      </c>
      <c r="J1232" s="194"/>
      <c r="K1232" s="195"/>
      <c r="L1232" s="196"/>
    </row>
    <row r="1233" spans="1:12" ht="12.75" customHeight="1" x14ac:dyDescent="0.2">
      <c r="A1233" s="132" t="s">
        <v>322</v>
      </c>
      <c r="B1233" s="22" t="s">
        <v>323</v>
      </c>
      <c r="C1233" s="128">
        <v>4.99</v>
      </c>
      <c r="D1233" s="31">
        <v>33000</v>
      </c>
      <c r="E1233" s="24" t="s">
        <v>1603</v>
      </c>
      <c r="F1233" s="129">
        <v>0.7762</v>
      </c>
      <c r="G1233" s="32">
        <v>7989.05</v>
      </c>
      <c r="H1233" s="28" t="s">
        <v>2030</v>
      </c>
      <c r="I1233" s="248" t="s">
        <v>2035</v>
      </c>
      <c r="J1233" s="194"/>
      <c r="K1233" s="195"/>
      <c r="L1233" s="196"/>
    </row>
    <row r="1234" spans="1:12" ht="12.75" customHeight="1" x14ac:dyDescent="0.2">
      <c r="A1234" s="132" t="s">
        <v>324</v>
      </c>
      <c r="B1234" s="22" t="s">
        <v>323</v>
      </c>
      <c r="C1234" s="128">
        <v>4.96</v>
      </c>
      <c r="D1234" s="31">
        <v>33000</v>
      </c>
      <c r="E1234" s="24" t="s">
        <v>1603</v>
      </c>
      <c r="F1234" s="129">
        <v>0.82179999999999997</v>
      </c>
      <c r="G1234" s="32">
        <v>8458.3799999999992</v>
      </c>
      <c r="H1234" s="28" t="s">
        <v>2030</v>
      </c>
      <c r="I1234" s="248" t="s">
        <v>2035</v>
      </c>
      <c r="J1234" s="194"/>
      <c r="K1234" s="195"/>
      <c r="L1234" s="196"/>
    </row>
    <row r="1235" spans="1:12" ht="12.75" customHeight="1" x14ac:dyDescent="0.2">
      <c r="A1235" s="132" t="s">
        <v>325</v>
      </c>
      <c r="B1235" s="22" t="s">
        <v>323</v>
      </c>
      <c r="C1235" s="128">
        <v>7.99</v>
      </c>
      <c r="D1235" s="31">
        <v>33000</v>
      </c>
      <c r="E1235" s="24" t="s">
        <v>1603</v>
      </c>
      <c r="F1235" s="129">
        <v>1.2806</v>
      </c>
      <c r="G1235" s="32">
        <v>13180.59</v>
      </c>
      <c r="H1235" s="28" t="s">
        <v>2030</v>
      </c>
      <c r="I1235" s="248" t="s">
        <v>2035</v>
      </c>
      <c r="J1235" s="194"/>
      <c r="K1235" s="195"/>
      <c r="L1235" s="196"/>
    </row>
    <row r="1236" spans="1:12" ht="12.75" customHeight="1" x14ac:dyDescent="0.2">
      <c r="A1236" s="132" t="s">
        <v>326</v>
      </c>
      <c r="B1236" s="22" t="s">
        <v>323</v>
      </c>
      <c r="C1236" s="128">
        <v>14.22</v>
      </c>
      <c r="D1236" s="31">
        <v>65810</v>
      </c>
      <c r="E1236" s="24" t="s">
        <v>1603</v>
      </c>
      <c r="F1236" s="129">
        <v>2.4296000000000002</v>
      </c>
      <c r="G1236" s="32">
        <v>25006.68</v>
      </c>
      <c r="H1236" s="28" t="s">
        <v>2030</v>
      </c>
      <c r="I1236" s="248" t="s">
        <v>2035</v>
      </c>
      <c r="J1236" s="194"/>
      <c r="K1236" s="195"/>
      <c r="L1236" s="196"/>
    </row>
    <row r="1237" spans="1:12" ht="12.75" customHeight="1" x14ac:dyDescent="0.2">
      <c r="A1237" s="132" t="s">
        <v>327</v>
      </c>
      <c r="B1237" s="22" t="s">
        <v>328</v>
      </c>
      <c r="C1237" s="128">
        <v>3.4099999999999997</v>
      </c>
      <c r="D1237" s="31">
        <v>33000</v>
      </c>
      <c r="E1237" s="24" t="s">
        <v>1603</v>
      </c>
      <c r="F1237" s="129">
        <v>0.52180000000000004</v>
      </c>
      <c r="G1237" s="32">
        <v>5370.63</v>
      </c>
      <c r="H1237" s="28" t="s">
        <v>2030</v>
      </c>
      <c r="I1237" s="248" t="s">
        <v>2035</v>
      </c>
      <c r="J1237" s="194"/>
      <c r="K1237" s="195"/>
      <c r="L1237" s="196"/>
    </row>
    <row r="1238" spans="1:12" ht="12.75" customHeight="1" x14ac:dyDescent="0.2">
      <c r="A1238" s="132" t="s">
        <v>329</v>
      </c>
      <c r="B1238" s="22" t="s">
        <v>328</v>
      </c>
      <c r="C1238" s="128">
        <v>3.94</v>
      </c>
      <c r="D1238" s="31">
        <v>33000</v>
      </c>
      <c r="E1238" s="24" t="s">
        <v>1603</v>
      </c>
      <c r="F1238" s="129">
        <v>0.64959999999999996</v>
      </c>
      <c r="G1238" s="32">
        <v>6686.01</v>
      </c>
      <c r="H1238" s="28" t="s">
        <v>2030</v>
      </c>
      <c r="I1238" s="248" t="s">
        <v>2035</v>
      </c>
      <c r="J1238" s="194"/>
      <c r="K1238" s="195"/>
      <c r="L1238" s="196"/>
    </row>
    <row r="1239" spans="1:12" ht="12.75" customHeight="1" x14ac:dyDescent="0.2">
      <c r="A1239" s="132" t="s">
        <v>330</v>
      </c>
      <c r="B1239" s="22" t="s">
        <v>328</v>
      </c>
      <c r="C1239" s="128">
        <v>6.27</v>
      </c>
      <c r="D1239" s="31">
        <v>33000</v>
      </c>
      <c r="E1239" s="24" t="s">
        <v>1603</v>
      </c>
      <c r="F1239" s="129">
        <v>0.97729999999999995</v>
      </c>
      <c r="G1239" s="32">
        <v>10058.870000000001</v>
      </c>
      <c r="H1239" s="28" t="s">
        <v>2030</v>
      </c>
      <c r="I1239" s="248" t="s">
        <v>2035</v>
      </c>
      <c r="J1239" s="194"/>
      <c r="K1239" s="195"/>
      <c r="L1239" s="196"/>
    </row>
    <row r="1240" spans="1:12" ht="12.75" customHeight="1" x14ac:dyDescent="0.2">
      <c r="A1240" s="132" t="s">
        <v>331</v>
      </c>
      <c r="B1240" s="22" t="s">
        <v>328</v>
      </c>
      <c r="C1240" s="128">
        <v>11.22</v>
      </c>
      <c r="D1240" s="31">
        <v>56504</v>
      </c>
      <c r="E1240" s="24" t="s">
        <v>1603</v>
      </c>
      <c r="F1240" s="129">
        <v>1.9427000000000001</v>
      </c>
      <c r="G1240" s="32">
        <v>19995.259999999998</v>
      </c>
      <c r="H1240" s="28" t="s">
        <v>2030</v>
      </c>
      <c r="I1240" s="248" t="s">
        <v>2035</v>
      </c>
      <c r="J1240" s="194"/>
      <c r="K1240" s="195"/>
      <c r="L1240" s="196"/>
    </row>
    <row r="1241" spans="1:12" ht="12.75" customHeight="1" x14ac:dyDescent="0.2">
      <c r="A1241" s="132" t="s">
        <v>332</v>
      </c>
      <c r="B1241" s="22" t="s">
        <v>333</v>
      </c>
      <c r="C1241" s="128">
        <v>11</v>
      </c>
      <c r="D1241" s="31">
        <v>68614</v>
      </c>
      <c r="E1241" s="24" t="s">
        <v>1603</v>
      </c>
      <c r="F1241" s="129">
        <v>2.8784999999999998</v>
      </c>
      <c r="G1241" s="32">
        <v>29626.99</v>
      </c>
      <c r="H1241" s="28" t="s">
        <v>2030</v>
      </c>
      <c r="I1241" s="248" t="s">
        <v>2035</v>
      </c>
      <c r="J1241" s="194"/>
      <c r="K1241" s="195"/>
      <c r="L1241" s="196"/>
    </row>
    <row r="1242" spans="1:12" ht="12.75" customHeight="1" x14ac:dyDescent="0.2">
      <c r="A1242" s="132" t="s">
        <v>334</v>
      </c>
      <c r="B1242" s="22" t="s">
        <v>333</v>
      </c>
      <c r="C1242" s="128">
        <v>7.75</v>
      </c>
      <c r="D1242" s="31">
        <v>74246</v>
      </c>
      <c r="E1242" s="24" t="s">
        <v>1603</v>
      </c>
      <c r="F1242" s="129">
        <v>3.1983999999999999</v>
      </c>
      <c r="G1242" s="32">
        <v>32919.56</v>
      </c>
      <c r="H1242" s="28" t="s">
        <v>2030</v>
      </c>
      <c r="I1242" s="248" t="s">
        <v>2035</v>
      </c>
      <c r="J1242" s="194"/>
      <c r="K1242" s="195"/>
      <c r="L1242" s="196"/>
    </row>
    <row r="1243" spans="1:12" ht="12.75" customHeight="1" x14ac:dyDescent="0.2">
      <c r="A1243" s="132" t="s">
        <v>335</v>
      </c>
      <c r="B1243" s="22" t="s">
        <v>333</v>
      </c>
      <c r="C1243" s="128">
        <v>10.57</v>
      </c>
      <c r="D1243" s="31">
        <v>98000</v>
      </c>
      <c r="E1243" s="24" t="s">
        <v>1603</v>
      </c>
      <c r="F1243" s="129">
        <v>4.1627000000000001</v>
      </c>
      <c r="G1243" s="32">
        <v>42844.63</v>
      </c>
      <c r="H1243" s="28" t="s">
        <v>2030</v>
      </c>
      <c r="I1243" s="248" t="s">
        <v>2035</v>
      </c>
      <c r="J1243" s="194"/>
      <c r="K1243" s="195"/>
      <c r="L1243" s="196"/>
    </row>
    <row r="1244" spans="1:12" ht="12.75" customHeight="1" x14ac:dyDescent="0.2">
      <c r="A1244" s="132" t="s">
        <v>336</v>
      </c>
      <c r="B1244" s="22" t="s">
        <v>333</v>
      </c>
      <c r="C1244" s="128">
        <v>18.310000000000002</v>
      </c>
      <c r="D1244" s="31">
        <v>98000</v>
      </c>
      <c r="E1244" s="24" t="s">
        <v>1603</v>
      </c>
      <c r="F1244" s="129">
        <v>7.2114000000000003</v>
      </c>
      <c r="G1244" s="32">
        <v>74223.41</v>
      </c>
      <c r="H1244" s="28" t="s">
        <v>2030</v>
      </c>
      <c r="I1244" s="248" t="s">
        <v>2035</v>
      </c>
      <c r="J1244" s="194"/>
      <c r="K1244" s="195"/>
      <c r="L1244" s="196"/>
    </row>
    <row r="1245" spans="1:12" ht="12.75" customHeight="1" x14ac:dyDescent="0.2">
      <c r="A1245" s="132" t="s">
        <v>337</v>
      </c>
      <c r="B1245" s="22" t="s">
        <v>338</v>
      </c>
      <c r="C1245" s="128">
        <v>5.12</v>
      </c>
      <c r="D1245" s="31">
        <v>33000</v>
      </c>
      <c r="E1245" s="24" t="s">
        <v>1603</v>
      </c>
      <c r="F1245" s="129">
        <v>1.5159</v>
      </c>
      <c r="G1245" s="32">
        <v>15602.42</v>
      </c>
      <c r="H1245" s="28" t="s">
        <v>2030</v>
      </c>
      <c r="I1245" s="248" t="s">
        <v>2035</v>
      </c>
      <c r="J1245" s="194"/>
      <c r="K1245" s="195"/>
      <c r="L1245" s="196"/>
    </row>
    <row r="1246" spans="1:12" ht="12.75" customHeight="1" x14ac:dyDescent="0.2">
      <c r="A1246" s="132" t="s">
        <v>339</v>
      </c>
      <c r="B1246" s="22" t="s">
        <v>338</v>
      </c>
      <c r="C1246" s="128">
        <v>6.2</v>
      </c>
      <c r="D1246" s="31">
        <v>46871</v>
      </c>
      <c r="E1246" s="24" t="s">
        <v>1603</v>
      </c>
      <c r="F1246" s="129">
        <v>2.0188000000000001</v>
      </c>
      <c r="G1246" s="32">
        <v>20778.52</v>
      </c>
      <c r="H1246" s="28" t="s">
        <v>2030</v>
      </c>
      <c r="I1246" s="248" t="s">
        <v>2035</v>
      </c>
      <c r="J1246" s="194"/>
      <c r="K1246" s="195"/>
      <c r="L1246" s="196"/>
    </row>
    <row r="1247" spans="1:12" ht="12.75" customHeight="1" x14ac:dyDescent="0.2">
      <c r="A1247" s="132" t="s">
        <v>340</v>
      </c>
      <c r="B1247" s="22" t="s">
        <v>338</v>
      </c>
      <c r="C1247" s="128">
        <v>7.96</v>
      </c>
      <c r="D1247" s="31">
        <v>68352</v>
      </c>
      <c r="E1247" s="24" t="s">
        <v>1603</v>
      </c>
      <c r="F1247" s="129">
        <v>2.6724000000000001</v>
      </c>
      <c r="G1247" s="32">
        <v>27505.7</v>
      </c>
      <c r="H1247" s="28" t="s">
        <v>2030</v>
      </c>
      <c r="I1247" s="248" t="s">
        <v>2035</v>
      </c>
      <c r="J1247" s="194"/>
      <c r="K1247" s="195"/>
      <c r="L1247" s="196"/>
    </row>
    <row r="1248" spans="1:12" ht="12.75" customHeight="1" x14ac:dyDescent="0.2">
      <c r="A1248" s="132" t="s">
        <v>341</v>
      </c>
      <c r="B1248" s="22" t="s">
        <v>338</v>
      </c>
      <c r="C1248" s="128">
        <v>16.880000000000003</v>
      </c>
      <c r="D1248" s="31">
        <v>98000</v>
      </c>
      <c r="E1248" s="24" t="s">
        <v>1603</v>
      </c>
      <c r="F1248" s="129">
        <v>5.8037999999999998</v>
      </c>
      <c r="G1248" s="32">
        <v>59735.67</v>
      </c>
      <c r="H1248" s="28" t="s">
        <v>2030</v>
      </c>
      <c r="I1248" s="248" t="s">
        <v>2035</v>
      </c>
      <c r="J1248" s="194"/>
      <c r="K1248" s="195"/>
      <c r="L1248" s="196"/>
    </row>
    <row r="1249" spans="1:12" ht="12.75" customHeight="1" x14ac:dyDescent="0.2">
      <c r="A1249" s="132" t="s">
        <v>342</v>
      </c>
      <c r="B1249" s="22" t="s">
        <v>343</v>
      </c>
      <c r="C1249" s="128">
        <v>5.59</v>
      </c>
      <c r="D1249" s="31">
        <v>60528</v>
      </c>
      <c r="E1249" s="24" t="s">
        <v>1603</v>
      </c>
      <c r="F1249" s="129">
        <v>2.0950000000000002</v>
      </c>
      <c r="G1249" s="32">
        <v>21562.81</v>
      </c>
      <c r="H1249" s="28" t="s">
        <v>2030</v>
      </c>
      <c r="I1249" s="248" t="s">
        <v>2035</v>
      </c>
      <c r="J1249" s="194"/>
      <c r="K1249" s="195"/>
      <c r="L1249" s="196"/>
    </row>
    <row r="1250" spans="1:12" ht="12.75" customHeight="1" x14ac:dyDescent="0.2">
      <c r="A1250" s="132" t="s">
        <v>344</v>
      </c>
      <c r="B1250" s="22" t="s">
        <v>343</v>
      </c>
      <c r="C1250" s="128">
        <v>6.08</v>
      </c>
      <c r="D1250" s="31">
        <v>65041</v>
      </c>
      <c r="E1250" s="24" t="s">
        <v>1603</v>
      </c>
      <c r="F1250" s="129">
        <v>2.2757999999999998</v>
      </c>
      <c r="G1250" s="32">
        <v>23423.69</v>
      </c>
      <c r="H1250" s="28" t="s">
        <v>2030</v>
      </c>
      <c r="I1250" s="248" t="s">
        <v>2035</v>
      </c>
      <c r="J1250" s="194"/>
      <c r="K1250" s="195"/>
      <c r="L1250" s="196"/>
    </row>
    <row r="1251" spans="1:12" ht="12.75" customHeight="1" x14ac:dyDescent="0.2">
      <c r="A1251" s="132" t="s">
        <v>345</v>
      </c>
      <c r="B1251" s="22" t="s">
        <v>343</v>
      </c>
      <c r="C1251" s="128">
        <v>9.86</v>
      </c>
      <c r="D1251" s="31">
        <v>94482</v>
      </c>
      <c r="E1251" s="24" t="s">
        <v>1603</v>
      </c>
      <c r="F1251" s="129">
        <v>3.6408999999999998</v>
      </c>
      <c r="G1251" s="32">
        <v>37474</v>
      </c>
      <c r="H1251" s="28" t="s">
        <v>2030</v>
      </c>
      <c r="I1251" s="248" t="s">
        <v>2035</v>
      </c>
      <c r="J1251" s="194"/>
      <c r="K1251" s="195"/>
      <c r="L1251" s="196"/>
    </row>
    <row r="1252" spans="1:12" ht="12.75" customHeight="1" x14ac:dyDescent="0.2">
      <c r="A1252" s="132" t="s">
        <v>346</v>
      </c>
      <c r="B1252" s="22" t="s">
        <v>343</v>
      </c>
      <c r="C1252" s="128">
        <v>17.82</v>
      </c>
      <c r="D1252" s="31">
        <v>98000</v>
      </c>
      <c r="E1252" s="24" t="s">
        <v>1603</v>
      </c>
      <c r="F1252" s="129">
        <v>6.8883999999999999</v>
      </c>
      <c r="G1252" s="32">
        <v>70898.929999999993</v>
      </c>
      <c r="H1252" s="28" t="s">
        <v>2030</v>
      </c>
      <c r="I1252" s="248" t="s">
        <v>2035</v>
      </c>
      <c r="J1252" s="194"/>
      <c r="K1252" s="195"/>
      <c r="L1252" s="196"/>
    </row>
    <row r="1253" spans="1:12" ht="12.75" customHeight="1" x14ac:dyDescent="0.2">
      <c r="A1253" s="132" t="s">
        <v>347</v>
      </c>
      <c r="B1253" s="22" t="s">
        <v>348</v>
      </c>
      <c r="C1253" s="128">
        <v>3.2199999999999998</v>
      </c>
      <c r="D1253" s="31">
        <v>33000</v>
      </c>
      <c r="E1253" s="24" t="s">
        <v>1603</v>
      </c>
      <c r="F1253" s="129">
        <v>0.78249999999999997</v>
      </c>
      <c r="G1253" s="32">
        <v>8053.89</v>
      </c>
      <c r="H1253" s="28" t="s">
        <v>2030</v>
      </c>
      <c r="I1253" s="248" t="s">
        <v>2035</v>
      </c>
      <c r="J1253" s="194"/>
      <c r="K1253" s="195"/>
      <c r="L1253" s="196"/>
    </row>
    <row r="1254" spans="1:12" ht="12.75" customHeight="1" x14ac:dyDescent="0.2">
      <c r="A1254" s="132" t="s">
        <v>349</v>
      </c>
      <c r="B1254" s="22" t="s">
        <v>348</v>
      </c>
      <c r="C1254" s="128">
        <v>3.71</v>
      </c>
      <c r="D1254" s="31">
        <v>33000</v>
      </c>
      <c r="E1254" s="24" t="s">
        <v>1603</v>
      </c>
      <c r="F1254" s="129">
        <v>0.95930000000000004</v>
      </c>
      <c r="G1254" s="32">
        <v>9873.6</v>
      </c>
      <c r="H1254" s="28" t="s">
        <v>2030</v>
      </c>
      <c r="I1254" s="248" t="s">
        <v>2035</v>
      </c>
      <c r="J1254" s="194"/>
      <c r="K1254" s="195"/>
      <c r="L1254" s="196"/>
    </row>
    <row r="1255" spans="1:12" ht="12.75" customHeight="1" x14ac:dyDescent="0.2">
      <c r="A1255" s="132" t="s">
        <v>350</v>
      </c>
      <c r="B1255" s="22" t="s">
        <v>348</v>
      </c>
      <c r="C1255" s="128">
        <v>5.97</v>
      </c>
      <c r="D1255" s="31">
        <v>40617</v>
      </c>
      <c r="E1255" s="24" t="s">
        <v>1603</v>
      </c>
      <c r="F1255" s="129">
        <v>1.5857000000000001</v>
      </c>
      <c r="G1255" s="32">
        <v>16320.83</v>
      </c>
      <c r="H1255" s="28" t="s">
        <v>2030</v>
      </c>
      <c r="I1255" s="248" t="s">
        <v>2035</v>
      </c>
      <c r="J1255" s="194"/>
      <c r="K1255" s="195"/>
      <c r="L1255" s="196"/>
    </row>
    <row r="1256" spans="1:12" ht="12.75" customHeight="1" x14ac:dyDescent="0.2">
      <c r="A1256" s="132" t="s">
        <v>351</v>
      </c>
      <c r="B1256" s="22" t="s">
        <v>348</v>
      </c>
      <c r="C1256" s="128">
        <v>11.27</v>
      </c>
      <c r="D1256" s="31">
        <v>98000</v>
      </c>
      <c r="E1256" s="24" t="s">
        <v>1603</v>
      </c>
      <c r="F1256" s="129">
        <v>3.3896000000000002</v>
      </c>
      <c r="G1256" s="32">
        <v>34887.49</v>
      </c>
      <c r="H1256" s="28" t="s">
        <v>2030</v>
      </c>
      <c r="I1256" s="248" t="s">
        <v>2035</v>
      </c>
      <c r="J1256" s="194"/>
      <c r="K1256" s="195"/>
      <c r="L1256" s="196"/>
    </row>
    <row r="1257" spans="1:12" ht="12.75" customHeight="1" x14ac:dyDescent="0.2">
      <c r="A1257" s="132" t="s">
        <v>352</v>
      </c>
      <c r="B1257" s="22" t="s">
        <v>353</v>
      </c>
      <c r="C1257" s="128">
        <v>3.6199999999999997</v>
      </c>
      <c r="D1257" s="31">
        <v>50938</v>
      </c>
      <c r="E1257" s="24" t="s">
        <v>1603</v>
      </c>
      <c r="F1257" s="129">
        <v>1.3229</v>
      </c>
      <c r="G1257" s="32">
        <v>13615.96</v>
      </c>
      <c r="H1257" s="28" t="s">
        <v>2030</v>
      </c>
      <c r="I1257" s="248" t="s">
        <v>2035</v>
      </c>
      <c r="J1257" s="194"/>
      <c r="K1257" s="195"/>
      <c r="L1257" s="196"/>
    </row>
    <row r="1258" spans="1:12" ht="12.75" customHeight="1" x14ac:dyDescent="0.2">
      <c r="A1258" s="132" t="s">
        <v>354</v>
      </c>
      <c r="B1258" s="22" t="s">
        <v>353</v>
      </c>
      <c r="C1258" s="128">
        <v>6.23</v>
      </c>
      <c r="D1258" s="31">
        <v>53369</v>
      </c>
      <c r="E1258" s="24" t="s">
        <v>1603</v>
      </c>
      <c r="F1258" s="129">
        <v>2.0028999999999999</v>
      </c>
      <c r="G1258" s="32">
        <v>20614.87</v>
      </c>
      <c r="H1258" s="28" t="s">
        <v>2030</v>
      </c>
      <c r="I1258" s="248" t="s">
        <v>2035</v>
      </c>
      <c r="J1258" s="194"/>
      <c r="K1258" s="195"/>
      <c r="L1258" s="196"/>
    </row>
    <row r="1259" spans="1:12" ht="12.75" customHeight="1" x14ac:dyDescent="0.2">
      <c r="A1259" s="132" t="s">
        <v>355</v>
      </c>
      <c r="B1259" s="22" t="s">
        <v>353</v>
      </c>
      <c r="C1259" s="128">
        <v>11.66</v>
      </c>
      <c r="D1259" s="31">
        <v>81500</v>
      </c>
      <c r="E1259" s="24" t="s">
        <v>1603</v>
      </c>
      <c r="F1259" s="129">
        <v>3.1827000000000001</v>
      </c>
      <c r="G1259" s="32">
        <v>32757.97</v>
      </c>
      <c r="H1259" s="28" t="s">
        <v>2030</v>
      </c>
      <c r="I1259" s="248" t="s">
        <v>2035</v>
      </c>
      <c r="J1259" s="194"/>
      <c r="K1259" s="195"/>
      <c r="L1259" s="196"/>
    </row>
    <row r="1260" spans="1:12" ht="12.75" customHeight="1" x14ac:dyDescent="0.2">
      <c r="A1260" s="132" t="s">
        <v>356</v>
      </c>
      <c r="B1260" s="22" t="s">
        <v>353</v>
      </c>
      <c r="C1260" s="128">
        <v>22.610000000000003</v>
      </c>
      <c r="D1260" s="31">
        <v>98000</v>
      </c>
      <c r="E1260" s="24" t="s">
        <v>1603</v>
      </c>
      <c r="F1260" s="129">
        <v>6.0091999999999999</v>
      </c>
      <c r="G1260" s="32">
        <v>61849.75</v>
      </c>
      <c r="H1260" s="28" t="s">
        <v>2030</v>
      </c>
      <c r="I1260" s="248" t="s">
        <v>2035</v>
      </c>
      <c r="J1260" s="194"/>
      <c r="K1260" s="195"/>
      <c r="L1260" s="196"/>
    </row>
    <row r="1261" spans="1:12" ht="12.75" customHeight="1" x14ac:dyDescent="0.2">
      <c r="A1261" s="132" t="s">
        <v>357</v>
      </c>
      <c r="B1261" s="22" t="s">
        <v>358</v>
      </c>
      <c r="C1261" s="128">
        <v>3.3</v>
      </c>
      <c r="D1261" s="31">
        <v>33000</v>
      </c>
      <c r="E1261" s="24" t="s">
        <v>1603</v>
      </c>
      <c r="F1261" s="129">
        <v>0.97550000000000003</v>
      </c>
      <c r="G1261" s="32">
        <v>10040.34</v>
      </c>
      <c r="H1261" s="28" t="s">
        <v>2030</v>
      </c>
      <c r="I1261" s="248" t="s">
        <v>2035</v>
      </c>
      <c r="J1261" s="194"/>
      <c r="K1261" s="195"/>
      <c r="L1261" s="196"/>
    </row>
    <row r="1262" spans="1:12" ht="12.75" customHeight="1" x14ac:dyDescent="0.2">
      <c r="A1262" s="132" t="s">
        <v>359</v>
      </c>
      <c r="B1262" s="22" t="s">
        <v>358</v>
      </c>
      <c r="C1262" s="128">
        <v>5.17</v>
      </c>
      <c r="D1262" s="31">
        <v>35542</v>
      </c>
      <c r="E1262" s="24" t="s">
        <v>1603</v>
      </c>
      <c r="F1262" s="129">
        <v>1.4319</v>
      </c>
      <c r="G1262" s="32">
        <v>14737.85</v>
      </c>
      <c r="H1262" s="28" t="s">
        <v>2030</v>
      </c>
      <c r="I1262" s="248" t="s">
        <v>2035</v>
      </c>
      <c r="J1262" s="194"/>
      <c r="K1262" s="195"/>
      <c r="L1262" s="196"/>
    </row>
    <row r="1263" spans="1:12" ht="12.75" customHeight="1" x14ac:dyDescent="0.2">
      <c r="A1263" s="132" t="s">
        <v>360</v>
      </c>
      <c r="B1263" s="22" t="s">
        <v>358</v>
      </c>
      <c r="C1263" s="128">
        <v>10.02</v>
      </c>
      <c r="D1263" s="31">
        <v>65949</v>
      </c>
      <c r="E1263" s="24" t="s">
        <v>1603</v>
      </c>
      <c r="F1263" s="129">
        <v>2.4054000000000002</v>
      </c>
      <c r="G1263" s="32">
        <v>24757.599999999999</v>
      </c>
      <c r="H1263" s="28" t="s">
        <v>2030</v>
      </c>
      <c r="I1263" s="248" t="s">
        <v>2035</v>
      </c>
      <c r="J1263" s="194"/>
      <c r="K1263" s="195"/>
      <c r="L1263" s="196"/>
    </row>
    <row r="1264" spans="1:12" ht="12.75" customHeight="1" x14ac:dyDescent="0.2">
      <c r="A1264" s="132" t="s">
        <v>361</v>
      </c>
      <c r="B1264" s="22" t="s">
        <v>358</v>
      </c>
      <c r="C1264" s="128">
        <v>19.740000000000002</v>
      </c>
      <c r="D1264" s="31">
        <v>98000</v>
      </c>
      <c r="E1264" s="24" t="s">
        <v>1603</v>
      </c>
      <c r="F1264" s="129">
        <v>4.6875</v>
      </c>
      <c r="G1264" s="32">
        <v>48246.14</v>
      </c>
      <c r="H1264" s="28" t="s">
        <v>2030</v>
      </c>
      <c r="I1264" s="248" t="s">
        <v>2035</v>
      </c>
      <c r="J1264" s="194"/>
      <c r="K1264" s="195"/>
      <c r="L1264" s="196"/>
    </row>
    <row r="1265" spans="1:12" ht="12.75" customHeight="1" x14ac:dyDescent="0.2">
      <c r="A1265" s="132" t="s">
        <v>362</v>
      </c>
      <c r="B1265" s="22" t="s">
        <v>363</v>
      </c>
      <c r="C1265" s="128">
        <v>2.75</v>
      </c>
      <c r="D1265" s="31">
        <v>33000</v>
      </c>
      <c r="E1265" s="24" t="s">
        <v>1603</v>
      </c>
      <c r="F1265" s="129">
        <v>0.77359999999999995</v>
      </c>
      <c r="G1265" s="32">
        <v>7962.29</v>
      </c>
      <c r="H1265" s="28" t="s">
        <v>2030</v>
      </c>
      <c r="I1265" s="248" t="s">
        <v>2035</v>
      </c>
      <c r="J1265" s="194"/>
      <c r="K1265" s="195"/>
      <c r="L1265" s="196"/>
    </row>
    <row r="1266" spans="1:12" ht="12.75" customHeight="1" x14ac:dyDescent="0.2">
      <c r="A1266" s="132" t="s">
        <v>364</v>
      </c>
      <c r="B1266" s="22" t="s">
        <v>363</v>
      </c>
      <c r="C1266" s="128">
        <v>5.04</v>
      </c>
      <c r="D1266" s="31">
        <v>33000</v>
      </c>
      <c r="E1266" s="24" t="s">
        <v>1603</v>
      </c>
      <c r="F1266" s="129">
        <v>1.159</v>
      </c>
      <c r="G1266" s="32">
        <v>11929.02</v>
      </c>
      <c r="H1266" s="28" t="s">
        <v>2030</v>
      </c>
      <c r="I1266" s="248" t="s">
        <v>2035</v>
      </c>
      <c r="J1266" s="194"/>
      <c r="K1266" s="195"/>
      <c r="L1266" s="196"/>
    </row>
    <row r="1267" spans="1:12" ht="12.75" customHeight="1" x14ac:dyDescent="0.2">
      <c r="A1267" s="132" t="s">
        <v>365</v>
      </c>
      <c r="B1267" s="22" t="s">
        <v>363</v>
      </c>
      <c r="C1267" s="128">
        <v>9.69</v>
      </c>
      <c r="D1267" s="31">
        <v>54893</v>
      </c>
      <c r="E1267" s="24" t="s">
        <v>1603</v>
      </c>
      <c r="F1267" s="129">
        <v>2.0367999999999999</v>
      </c>
      <c r="G1267" s="32">
        <v>20963.78</v>
      </c>
      <c r="H1267" s="28" t="s">
        <v>2030</v>
      </c>
      <c r="I1267" s="248" t="s">
        <v>2035</v>
      </c>
      <c r="J1267" s="194"/>
      <c r="K1267" s="195"/>
      <c r="L1267" s="196"/>
    </row>
    <row r="1268" spans="1:12" ht="12.75" customHeight="1" x14ac:dyDescent="0.2">
      <c r="A1268" s="132" t="s">
        <v>366</v>
      </c>
      <c r="B1268" s="22" t="s">
        <v>363</v>
      </c>
      <c r="C1268" s="128">
        <v>18.950000000000003</v>
      </c>
      <c r="D1268" s="31">
        <v>85849</v>
      </c>
      <c r="E1268" s="24" t="s">
        <v>1603</v>
      </c>
      <c r="F1268" s="129">
        <v>3.9176000000000002</v>
      </c>
      <c r="G1268" s="32">
        <v>40321.94</v>
      </c>
      <c r="H1268" s="28" t="s">
        <v>2030</v>
      </c>
      <c r="I1268" s="248" t="s">
        <v>2035</v>
      </c>
      <c r="J1268" s="194"/>
      <c r="K1268" s="195"/>
      <c r="L1268" s="196"/>
    </row>
    <row r="1269" spans="1:12" ht="12.75" customHeight="1" x14ac:dyDescent="0.2">
      <c r="A1269" s="132" t="s">
        <v>367</v>
      </c>
      <c r="B1269" s="22" t="s">
        <v>368</v>
      </c>
      <c r="C1269" s="128">
        <v>0</v>
      </c>
      <c r="D1269" s="23"/>
      <c r="E1269" s="24"/>
      <c r="F1269" s="130"/>
      <c r="G1269" s="30">
        <v>0</v>
      </c>
      <c r="H1269" s="28" t="s">
        <v>2040</v>
      </c>
      <c r="I1269" s="248" t="s">
        <v>2040</v>
      </c>
    </row>
    <row r="1270" spans="1:12" ht="12.75" customHeight="1" x14ac:dyDescent="0.2">
      <c r="A1270" s="133" t="s">
        <v>369</v>
      </c>
      <c r="B1270" s="134" t="s">
        <v>370</v>
      </c>
      <c r="C1270" s="135">
        <v>0</v>
      </c>
      <c r="D1270" s="136"/>
      <c r="E1270" s="137"/>
      <c r="F1270" s="138"/>
      <c r="G1270" s="139">
        <v>0</v>
      </c>
      <c r="H1270" s="140" t="s">
        <v>2040</v>
      </c>
      <c r="I1270" s="249" t="s">
        <v>2040</v>
      </c>
    </row>
    <row r="1271" spans="1:12" x14ac:dyDescent="0.2">
      <c r="A1271" s="294" t="s">
        <v>1945</v>
      </c>
      <c r="B1271" s="295"/>
      <c r="C1271" s="141"/>
      <c r="D1271" s="141"/>
      <c r="E1271" s="137"/>
      <c r="F1271" s="142"/>
      <c r="G1271" s="143"/>
      <c r="H1271" s="144"/>
      <c r="I1271" s="145"/>
    </row>
    <row r="1272" spans="1:12" x14ac:dyDescent="0.2">
      <c r="A1272" s="250" t="s">
        <v>2132</v>
      </c>
      <c r="E1272" s="24"/>
      <c r="F1272" s="26"/>
    </row>
    <row r="1273" spans="1:12" x14ac:dyDescent="0.2">
      <c r="E1273" s="24"/>
      <c r="F1273" s="26"/>
    </row>
    <row r="1274" spans="1:12" x14ac:dyDescent="0.2">
      <c r="E1274" s="24"/>
      <c r="F1274" s="26"/>
    </row>
    <row r="1275" spans="1:12" x14ac:dyDescent="0.2">
      <c r="E1275" s="24"/>
      <c r="F1275" s="26"/>
    </row>
    <row r="1276" spans="1:12" x14ac:dyDescent="0.2">
      <c r="E1276" s="24"/>
      <c r="F1276" s="26"/>
    </row>
    <row r="1277" spans="1:12" x14ac:dyDescent="0.2">
      <c r="E1277" s="24"/>
      <c r="F1277" s="26"/>
    </row>
    <row r="1278" spans="1:12" x14ac:dyDescent="0.2">
      <c r="E1278" s="24"/>
      <c r="F1278" s="26"/>
    </row>
    <row r="1279" spans="1:12" x14ac:dyDescent="0.2">
      <c r="E1279" s="24"/>
      <c r="F1279" s="26"/>
    </row>
    <row r="1280" spans="1:12" x14ac:dyDescent="0.2">
      <c r="E1280" s="24"/>
      <c r="F1280" s="26"/>
    </row>
    <row r="1281" spans="5:6" x14ac:dyDescent="0.2">
      <c r="E1281" s="24"/>
      <c r="F1281" s="26"/>
    </row>
    <row r="1282" spans="5:6" x14ac:dyDescent="0.2">
      <c r="E1282" s="24"/>
      <c r="F1282" s="26"/>
    </row>
    <row r="1283" spans="5:6" x14ac:dyDescent="0.2">
      <c r="E1283" s="24"/>
      <c r="F1283" s="26"/>
    </row>
    <row r="1284" spans="5:6" x14ac:dyDescent="0.2">
      <c r="E1284" s="24"/>
      <c r="F1284" s="26"/>
    </row>
    <row r="1285" spans="5:6" x14ac:dyDescent="0.2">
      <c r="E1285" s="24"/>
      <c r="F1285" s="26"/>
    </row>
    <row r="1286" spans="5:6" x14ac:dyDescent="0.2">
      <c r="E1286" s="24"/>
      <c r="F1286" s="26"/>
    </row>
    <row r="1287" spans="5:6" x14ac:dyDescent="0.2">
      <c r="E1287" s="24"/>
      <c r="F1287" s="26"/>
    </row>
    <row r="1288" spans="5:6" x14ac:dyDescent="0.2">
      <c r="E1288" s="24"/>
      <c r="F1288" s="26"/>
    </row>
    <row r="1289" spans="5:6" x14ac:dyDescent="0.2">
      <c r="E1289" s="24"/>
      <c r="F1289" s="26"/>
    </row>
    <row r="1290" spans="5:6" x14ac:dyDescent="0.2">
      <c r="E1290" s="24"/>
      <c r="F1290" s="26"/>
    </row>
    <row r="1291" spans="5:6" x14ac:dyDescent="0.2">
      <c r="E1291" s="24"/>
      <c r="F1291" s="26"/>
    </row>
    <row r="1292" spans="5:6" x14ac:dyDescent="0.2">
      <c r="E1292" s="24"/>
      <c r="F1292" s="26"/>
    </row>
    <row r="1293" spans="5:6" x14ac:dyDescent="0.2">
      <c r="E1293" s="24"/>
      <c r="F1293" s="26"/>
    </row>
    <row r="1294" spans="5:6" x14ac:dyDescent="0.2">
      <c r="E1294" s="24"/>
      <c r="F1294" s="26"/>
    </row>
    <row r="1295" spans="5:6" x14ac:dyDescent="0.2">
      <c r="E1295" s="24"/>
      <c r="F1295" s="26"/>
    </row>
    <row r="1296" spans="5:6" x14ac:dyDescent="0.2">
      <c r="E1296" s="24"/>
      <c r="F1296" s="26"/>
    </row>
    <row r="1297" spans="5:6" x14ac:dyDescent="0.2">
      <c r="E1297" s="24"/>
      <c r="F1297" s="26"/>
    </row>
    <row r="1298" spans="5:6" x14ac:dyDescent="0.2">
      <c r="E1298" s="24"/>
      <c r="F1298" s="26"/>
    </row>
    <row r="1299" spans="5:6" x14ac:dyDescent="0.2">
      <c r="E1299" s="24"/>
      <c r="F1299" s="26"/>
    </row>
    <row r="1300" spans="5:6" x14ac:dyDescent="0.2">
      <c r="E1300" s="24"/>
      <c r="F1300" s="26"/>
    </row>
    <row r="1301" spans="5:6" x14ac:dyDescent="0.2">
      <c r="E1301" s="24"/>
      <c r="F1301" s="26"/>
    </row>
    <row r="1302" spans="5:6" x14ac:dyDescent="0.2">
      <c r="E1302" s="24"/>
      <c r="F1302" s="26"/>
    </row>
    <row r="1303" spans="5:6" x14ac:dyDescent="0.2">
      <c r="E1303" s="24"/>
      <c r="F1303" s="26"/>
    </row>
    <row r="1304" spans="5:6" x14ac:dyDescent="0.2">
      <c r="E1304" s="24"/>
      <c r="F1304" s="26"/>
    </row>
    <row r="1305" spans="5:6" x14ac:dyDescent="0.2">
      <c r="E1305" s="24"/>
      <c r="F1305" s="26"/>
    </row>
    <row r="1306" spans="5:6" x14ac:dyDescent="0.2">
      <c r="E1306" s="24"/>
      <c r="F1306" s="26"/>
    </row>
    <row r="1307" spans="5:6" x14ac:dyDescent="0.2">
      <c r="E1307" s="24"/>
      <c r="F1307" s="26"/>
    </row>
    <row r="1308" spans="5:6" x14ac:dyDescent="0.2">
      <c r="E1308" s="24"/>
      <c r="F1308" s="26"/>
    </row>
    <row r="1309" spans="5:6" x14ac:dyDescent="0.2">
      <c r="E1309" s="24"/>
    </row>
    <row r="1310" spans="5:6" x14ac:dyDescent="0.2">
      <c r="E1310" s="24"/>
    </row>
    <row r="1311" spans="5:6" x14ac:dyDescent="0.2">
      <c r="E1311" s="24"/>
    </row>
    <row r="1312" spans="5:6" x14ac:dyDescent="0.2">
      <c r="E1312" s="24"/>
    </row>
    <row r="1313" spans="5:5" x14ac:dyDescent="0.2">
      <c r="E1313" s="24"/>
    </row>
    <row r="1314" spans="5:5" x14ac:dyDescent="0.2">
      <c r="E1314" s="24"/>
    </row>
    <row r="1315" spans="5:5" x14ac:dyDescent="0.2">
      <c r="E1315" s="24"/>
    </row>
    <row r="1316" spans="5:5" x14ac:dyDescent="0.2">
      <c r="E1316" s="24"/>
    </row>
    <row r="1317" spans="5:5" x14ac:dyDescent="0.2">
      <c r="E1317" s="24"/>
    </row>
    <row r="1318" spans="5:5" x14ac:dyDescent="0.2">
      <c r="E1318" s="24"/>
    </row>
    <row r="1319" spans="5:5" x14ac:dyDescent="0.2">
      <c r="E1319" s="24"/>
    </row>
    <row r="1320" spans="5:5" x14ac:dyDescent="0.2">
      <c r="E1320" s="24"/>
    </row>
    <row r="1321" spans="5:5" x14ac:dyDescent="0.2">
      <c r="E1321" s="24"/>
    </row>
    <row r="1322" spans="5:5" x14ac:dyDescent="0.2">
      <c r="E1322" s="24"/>
    </row>
    <row r="1323" spans="5:5" x14ac:dyDescent="0.2">
      <c r="E1323" s="24"/>
    </row>
    <row r="1324" spans="5:5" x14ac:dyDescent="0.2">
      <c r="E1324" s="24"/>
    </row>
    <row r="1325" spans="5:5" x14ac:dyDescent="0.2">
      <c r="E1325" s="24"/>
    </row>
    <row r="1326" spans="5:5" x14ac:dyDescent="0.2">
      <c r="E1326" s="24"/>
    </row>
    <row r="1327" spans="5:5" x14ac:dyDescent="0.2">
      <c r="E1327" s="24"/>
    </row>
    <row r="1328" spans="5:5" x14ac:dyDescent="0.2">
      <c r="E1328" s="24"/>
    </row>
    <row r="1329" spans="5:5" x14ac:dyDescent="0.2">
      <c r="E1329" s="24"/>
    </row>
    <row r="1330" spans="5:5" x14ac:dyDescent="0.2">
      <c r="E1330" s="24"/>
    </row>
    <row r="1331" spans="5:5" x14ac:dyDescent="0.2">
      <c r="E1331" s="24"/>
    </row>
    <row r="1332" spans="5:5" x14ac:dyDescent="0.2">
      <c r="E1332" s="24"/>
    </row>
    <row r="1333" spans="5:5" x14ac:dyDescent="0.2">
      <c r="E1333" s="24"/>
    </row>
    <row r="1334" spans="5:5" x14ac:dyDescent="0.2">
      <c r="E1334" s="24"/>
    </row>
    <row r="1335" spans="5:5" x14ac:dyDescent="0.2">
      <c r="E1335" s="24"/>
    </row>
    <row r="1336" spans="5:5" x14ac:dyDescent="0.2">
      <c r="E1336" s="24"/>
    </row>
    <row r="1337" spans="5:5" x14ac:dyDescent="0.2">
      <c r="E1337" s="24"/>
    </row>
    <row r="1338" spans="5:5" x14ac:dyDescent="0.2">
      <c r="E1338" s="24"/>
    </row>
    <row r="1339" spans="5:5" x14ac:dyDescent="0.2">
      <c r="E1339" s="24"/>
    </row>
    <row r="1340" spans="5:5" x14ac:dyDescent="0.2">
      <c r="E1340" s="24"/>
    </row>
    <row r="1341" spans="5:5" x14ac:dyDescent="0.2">
      <c r="E1341" s="24"/>
    </row>
    <row r="1342" spans="5:5" x14ac:dyDescent="0.2">
      <c r="E1342" s="24"/>
    </row>
    <row r="1343" spans="5:5" x14ac:dyDescent="0.2">
      <c r="E1343" s="24"/>
    </row>
    <row r="1344" spans="5:5" x14ac:dyDescent="0.2">
      <c r="E1344" s="24"/>
    </row>
    <row r="1345" spans="5:5" x14ac:dyDescent="0.2">
      <c r="E1345" s="24"/>
    </row>
    <row r="1346" spans="5:5" x14ac:dyDescent="0.2">
      <c r="E1346" s="24"/>
    </row>
    <row r="1347" spans="5:5" x14ac:dyDescent="0.2">
      <c r="E1347" s="24"/>
    </row>
    <row r="1348" spans="5:5" x14ac:dyDescent="0.2">
      <c r="E1348" s="24"/>
    </row>
    <row r="1349" spans="5:5" x14ac:dyDescent="0.2">
      <c r="E1349" s="24"/>
    </row>
    <row r="1350" spans="5:5" x14ac:dyDescent="0.2">
      <c r="E1350" s="24"/>
    </row>
    <row r="1351" spans="5:5" x14ac:dyDescent="0.2">
      <c r="E1351" s="24"/>
    </row>
    <row r="1352" spans="5:5" x14ac:dyDescent="0.2">
      <c r="E1352" s="24"/>
    </row>
    <row r="1353" spans="5:5" x14ac:dyDescent="0.2">
      <c r="E1353" s="24"/>
    </row>
    <row r="1354" spans="5:5" x14ac:dyDescent="0.2">
      <c r="E1354" s="24"/>
    </row>
    <row r="1355" spans="5:5" x14ac:dyDescent="0.2">
      <c r="E1355" s="24"/>
    </row>
    <row r="1356" spans="5:5" x14ac:dyDescent="0.2">
      <c r="E1356" s="24"/>
    </row>
    <row r="1357" spans="5:5" x14ac:dyDescent="0.2">
      <c r="E1357" s="24"/>
    </row>
    <row r="1358" spans="5:5" x14ac:dyDescent="0.2">
      <c r="E1358" s="24"/>
    </row>
    <row r="1359" spans="5:5" x14ac:dyDescent="0.2">
      <c r="E1359" s="24"/>
    </row>
    <row r="1360" spans="5:5" x14ac:dyDescent="0.2">
      <c r="E1360" s="24"/>
    </row>
    <row r="1361" spans="5:5" x14ac:dyDescent="0.2">
      <c r="E1361" s="24"/>
    </row>
    <row r="1362" spans="5:5" x14ac:dyDescent="0.2">
      <c r="E1362" s="24"/>
    </row>
    <row r="1363" spans="5:5" x14ac:dyDescent="0.2">
      <c r="E1363" s="24"/>
    </row>
    <row r="1364" spans="5:5" x14ac:dyDescent="0.2">
      <c r="E1364" s="24"/>
    </row>
    <row r="1365" spans="5:5" x14ac:dyDescent="0.2">
      <c r="E1365" s="24"/>
    </row>
    <row r="1366" spans="5:5" x14ac:dyDescent="0.2">
      <c r="E1366" s="24"/>
    </row>
    <row r="1367" spans="5:5" x14ac:dyDescent="0.2">
      <c r="E1367" s="24"/>
    </row>
    <row r="1368" spans="5:5" x14ac:dyDescent="0.2">
      <c r="E1368" s="24"/>
    </row>
    <row r="1369" spans="5:5" x14ac:dyDescent="0.2">
      <c r="E1369" s="24"/>
    </row>
    <row r="1370" spans="5:5" x14ac:dyDescent="0.2">
      <c r="E1370" s="24"/>
    </row>
    <row r="1371" spans="5:5" x14ac:dyDescent="0.2">
      <c r="E1371" s="24"/>
    </row>
    <row r="1372" spans="5:5" x14ac:dyDescent="0.2">
      <c r="E1372" s="24"/>
    </row>
    <row r="1373" spans="5:5" x14ac:dyDescent="0.2">
      <c r="E1373" s="24"/>
    </row>
    <row r="1374" spans="5:5" x14ac:dyDescent="0.2">
      <c r="E1374" s="24"/>
    </row>
    <row r="1375" spans="5:5" x14ac:dyDescent="0.2">
      <c r="E1375" s="24"/>
    </row>
    <row r="1376" spans="5:5" x14ac:dyDescent="0.2">
      <c r="E1376" s="24"/>
    </row>
    <row r="1377" spans="5:5" x14ac:dyDescent="0.2">
      <c r="E1377" s="24"/>
    </row>
    <row r="1378" spans="5:5" x14ac:dyDescent="0.2">
      <c r="E1378" s="24"/>
    </row>
    <row r="1379" spans="5:5" x14ac:dyDescent="0.2">
      <c r="E1379" s="24"/>
    </row>
    <row r="1380" spans="5:5" x14ac:dyDescent="0.2">
      <c r="E1380" s="24"/>
    </row>
    <row r="1381" spans="5:5" x14ac:dyDescent="0.2">
      <c r="E1381" s="24"/>
    </row>
    <row r="1382" spans="5:5" x14ac:dyDescent="0.2">
      <c r="E1382" s="24"/>
    </row>
    <row r="1383" spans="5:5" x14ac:dyDescent="0.2">
      <c r="E1383" s="24"/>
    </row>
    <row r="1384" spans="5:5" x14ac:dyDescent="0.2">
      <c r="E1384" s="24"/>
    </row>
    <row r="1385" spans="5:5" x14ac:dyDescent="0.2">
      <c r="E1385" s="24"/>
    </row>
    <row r="1386" spans="5:5" x14ac:dyDescent="0.2">
      <c r="E1386" s="24"/>
    </row>
    <row r="1387" spans="5:5" x14ac:dyDescent="0.2">
      <c r="E1387" s="24"/>
    </row>
    <row r="1388" spans="5:5" x14ac:dyDescent="0.2">
      <c r="E1388" s="24"/>
    </row>
    <row r="1389" spans="5:5" x14ac:dyDescent="0.2">
      <c r="E1389" s="24"/>
    </row>
    <row r="1390" spans="5:5" x14ac:dyDescent="0.2">
      <c r="E1390" s="24"/>
    </row>
    <row r="1391" spans="5:5" x14ac:dyDescent="0.2">
      <c r="E1391" s="24"/>
    </row>
    <row r="1392" spans="5:5" x14ac:dyDescent="0.2">
      <c r="E1392" s="24"/>
    </row>
    <row r="1393" spans="5:5" x14ac:dyDescent="0.2">
      <c r="E1393" s="24"/>
    </row>
    <row r="1394" spans="5:5" x14ac:dyDescent="0.2">
      <c r="E1394" s="24"/>
    </row>
    <row r="1395" spans="5:5" x14ac:dyDescent="0.2">
      <c r="E1395" s="24"/>
    </row>
    <row r="1396" spans="5:5" x14ac:dyDescent="0.2">
      <c r="E1396" s="24"/>
    </row>
    <row r="1397" spans="5:5" x14ac:dyDescent="0.2">
      <c r="E1397" s="24"/>
    </row>
    <row r="1398" spans="5:5" x14ac:dyDescent="0.2">
      <c r="E1398" s="24"/>
    </row>
    <row r="1399" spans="5:5" x14ac:dyDescent="0.2">
      <c r="E1399" s="24"/>
    </row>
    <row r="1400" spans="5:5" x14ac:dyDescent="0.2">
      <c r="E1400" s="24"/>
    </row>
    <row r="1401" spans="5:5" x14ac:dyDescent="0.2">
      <c r="E1401" s="24"/>
    </row>
    <row r="1402" spans="5:5" x14ac:dyDescent="0.2">
      <c r="E1402" s="24"/>
    </row>
    <row r="1403" spans="5:5" x14ac:dyDescent="0.2">
      <c r="E1403" s="24"/>
    </row>
    <row r="1404" spans="5:5" x14ac:dyDescent="0.2">
      <c r="E1404" s="24"/>
    </row>
    <row r="1405" spans="5:5" x14ac:dyDescent="0.2">
      <c r="E1405" s="24"/>
    </row>
    <row r="1406" spans="5:5" x14ac:dyDescent="0.2">
      <c r="E1406" s="24"/>
    </row>
    <row r="1407" spans="5:5" x14ac:dyDescent="0.2">
      <c r="E1407" s="24"/>
    </row>
    <row r="1408" spans="5:5" x14ac:dyDescent="0.2">
      <c r="E1408" s="24"/>
    </row>
    <row r="1409" spans="5:5" x14ac:dyDescent="0.2">
      <c r="E1409" s="24"/>
    </row>
    <row r="1410" spans="5:5" x14ac:dyDescent="0.2">
      <c r="E1410" s="24"/>
    </row>
    <row r="1411" spans="5:5" x14ac:dyDescent="0.2">
      <c r="E1411" s="24"/>
    </row>
    <row r="1412" spans="5:5" x14ac:dyDescent="0.2">
      <c r="E1412" s="24"/>
    </row>
    <row r="1413" spans="5:5" x14ac:dyDescent="0.2">
      <c r="E1413" s="24"/>
    </row>
    <row r="1414" spans="5:5" x14ac:dyDescent="0.2">
      <c r="E1414" s="24"/>
    </row>
    <row r="1415" spans="5:5" x14ac:dyDescent="0.2">
      <c r="E1415" s="24"/>
    </row>
    <row r="1416" spans="5:5" x14ac:dyDescent="0.2">
      <c r="E1416" s="24"/>
    </row>
    <row r="1417" spans="5:5" x14ac:dyDescent="0.2">
      <c r="E1417" s="24"/>
    </row>
    <row r="1418" spans="5:5" x14ac:dyDescent="0.2">
      <c r="E1418" s="24"/>
    </row>
    <row r="1419" spans="5:5" x14ac:dyDescent="0.2">
      <c r="E1419" s="24"/>
    </row>
    <row r="1420" spans="5:5" x14ac:dyDescent="0.2">
      <c r="E1420" s="24"/>
    </row>
    <row r="1421" spans="5:5" x14ac:dyDescent="0.2">
      <c r="E1421" s="24"/>
    </row>
    <row r="1422" spans="5:5" x14ac:dyDescent="0.2">
      <c r="E1422" s="24"/>
    </row>
    <row r="1423" spans="5:5" x14ac:dyDescent="0.2">
      <c r="E1423" s="24"/>
    </row>
    <row r="1424" spans="5:5" x14ac:dyDescent="0.2">
      <c r="E1424" s="24"/>
    </row>
    <row r="1425" spans="5:5" x14ac:dyDescent="0.2">
      <c r="E1425" s="24"/>
    </row>
    <row r="1426" spans="5:5" x14ac:dyDescent="0.2">
      <c r="E1426" s="24"/>
    </row>
    <row r="1427" spans="5:5" x14ac:dyDescent="0.2">
      <c r="E1427" s="24"/>
    </row>
    <row r="1428" spans="5:5" x14ac:dyDescent="0.2">
      <c r="E1428" s="24"/>
    </row>
    <row r="1429" spans="5:5" x14ac:dyDescent="0.2">
      <c r="E1429" s="24"/>
    </row>
    <row r="1430" spans="5:5" x14ac:dyDescent="0.2">
      <c r="E1430" s="24"/>
    </row>
    <row r="1431" spans="5:5" x14ac:dyDescent="0.2">
      <c r="E1431" s="24"/>
    </row>
    <row r="1432" spans="5:5" x14ac:dyDescent="0.2">
      <c r="E1432" s="24"/>
    </row>
    <row r="1433" spans="5:5" x14ac:dyDescent="0.2">
      <c r="E1433" s="24"/>
    </row>
    <row r="1434" spans="5:5" x14ac:dyDescent="0.2">
      <c r="E1434" s="24"/>
    </row>
    <row r="1435" spans="5:5" x14ac:dyDescent="0.2">
      <c r="E1435" s="24"/>
    </row>
    <row r="1436" spans="5:5" x14ac:dyDescent="0.2">
      <c r="E1436" s="24"/>
    </row>
    <row r="1437" spans="5:5" x14ac:dyDescent="0.2">
      <c r="E1437" s="24"/>
    </row>
    <row r="1438" spans="5:5" x14ac:dyDescent="0.2">
      <c r="E1438" s="24"/>
    </row>
    <row r="1439" spans="5:5" x14ac:dyDescent="0.2">
      <c r="E1439" s="24"/>
    </row>
    <row r="1440" spans="5:5" x14ac:dyDescent="0.2">
      <c r="E1440" s="24"/>
    </row>
    <row r="1441" spans="5:5" x14ac:dyDescent="0.2">
      <c r="E1441" s="24"/>
    </row>
    <row r="1442" spans="5:5" x14ac:dyDescent="0.2">
      <c r="E1442" s="24"/>
    </row>
    <row r="1443" spans="5:5" x14ac:dyDescent="0.2">
      <c r="E1443" s="24"/>
    </row>
    <row r="1444" spans="5:5" x14ac:dyDescent="0.2">
      <c r="E1444" s="24"/>
    </row>
    <row r="1445" spans="5:5" x14ac:dyDescent="0.2">
      <c r="E1445" s="24"/>
    </row>
    <row r="1446" spans="5:5" x14ac:dyDescent="0.2">
      <c r="E1446" s="24"/>
    </row>
    <row r="1447" spans="5:5" x14ac:dyDescent="0.2">
      <c r="E1447" s="24"/>
    </row>
    <row r="1448" spans="5:5" x14ac:dyDescent="0.2">
      <c r="E1448" s="24"/>
    </row>
    <row r="1449" spans="5:5" x14ac:dyDescent="0.2">
      <c r="E1449" s="24"/>
    </row>
    <row r="1450" spans="5:5" x14ac:dyDescent="0.2">
      <c r="E1450" s="24"/>
    </row>
    <row r="1451" spans="5:5" x14ac:dyDescent="0.2">
      <c r="E1451" s="24"/>
    </row>
    <row r="1452" spans="5:5" x14ac:dyDescent="0.2">
      <c r="E1452" s="24"/>
    </row>
    <row r="1453" spans="5:5" x14ac:dyDescent="0.2">
      <c r="E1453" s="24"/>
    </row>
    <row r="1454" spans="5:5" x14ac:dyDescent="0.2">
      <c r="E1454" s="24"/>
    </row>
    <row r="1455" spans="5:5" x14ac:dyDescent="0.2">
      <c r="E1455" s="24"/>
    </row>
    <row r="1456" spans="5:5" x14ac:dyDescent="0.2">
      <c r="E1456" s="24"/>
    </row>
    <row r="1457" spans="5:5" x14ac:dyDescent="0.2">
      <c r="E1457" s="24"/>
    </row>
    <row r="1458" spans="5:5" x14ac:dyDescent="0.2">
      <c r="E1458" s="24"/>
    </row>
    <row r="1459" spans="5:5" x14ac:dyDescent="0.2">
      <c r="E1459" s="24"/>
    </row>
    <row r="1460" spans="5:5" x14ac:dyDescent="0.2">
      <c r="E1460" s="24"/>
    </row>
    <row r="1461" spans="5:5" x14ac:dyDescent="0.2">
      <c r="E1461" s="24"/>
    </row>
    <row r="1462" spans="5:5" x14ac:dyDescent="0.2">
      <c r="E1462" s="24"/>
    </row>
    <row r="1463" spans="5:5" x14ac:dyDescent="0.2">
      <c r="E1463" s="24"/>
    </row>
    <row r="1464" spans="5:5" x14ac:dyDescent="0.2">
      <c r="E1464" s="24"/>
    </row>
    <row r="1465" spans="5:5" x14ac:dyDescent="0.2">
      <c r="E1465" s="24"/>
    </row>
    <row r="1466" spans="5:5" x14ac:dyDescent="0.2">
      <c r="E1466" s="24"/>
    </row>
    <row r="1467" spans="5:5" x14ac:dyDescent="0.2">
      <c r="E1467" s="24"/>
    </row>
    <row r="1468" spans="5:5" x14ac:dyDescent="0.2">
      <c r="E1468" s="24"/>
    </row>
    <row r="1469" spans="5:5" x14ac:dyDescent="0.2">
      <c r="E1469" s="24"/>
    </row>
    <row r="1470" spans="5:5" x14ac:dyDescent="0.2">
      <c r="E1470" s="24"/>
    </row>
    <row r="1471" spans="5:5" x14ac:dyDescent="0.2">
      <c r="E1471" s="24"/>
    </row>
    <row r="1472" spans="5:5" x14ac:dyDescent="0.2">
      <c r="E1472" s="24"/>
    </row>
    <row r="1473" spans="5:5" x14ac:dyDescent="0.2">
      <c r="E1473" s="24"/>
    </row>
    <row r="1474" spans="5:5" x14ac:dyDescent="0.2">
      <c r="E1474" s="24"/>
    </row>
    <row r="1475" spans="5:5" x14ac:dyDescent="0.2">
      <c r="E1475" s="24"/>
    </row>
    <row r="1476" spans="5:5" x14ac:dyDescent="0.2">
      <c r="E1476" s="24"/>
    </row>
    <row r="1477" spans="5:5" x14ac:dyDescent="0.2">
      <c r="E1477" s="24"/>
    </row>
    <row r="1478" spans="5:5" x14ac:dyDescent="0.2">
      <c r="E1478" s="24"/>
    </row>
    <row r="1479" spans="5:5" x14ac:dyDescent="0.2">
      <c r="E1479" s="24"/>
    </row>
    <row r="1480" spans="5:5" x14ac:dyDescent="0.2">
      <c r="E1480" s="24"/>
    </row>
    <row r="1481" spans="5:5" x14ac:dyDescent="0.2">
      <c r="E1481" s="24"/>
    </row>
    <row r="1482" spans="5:5" x14ac:dyDescent="0.2">
      <c r="E1482" s="24"/>
    </row>
    <row r="1483" spans="5:5" x14ac:dyDescent="0.2">
      <c r="E1483" s="24"/>
    </row>
    <row r="1484" spans="5:5" x14ac:dyDescent="0.2">
      <c r="E1484" s="24"/>
    </row>
    <row r="1485" spans="5:5" x14ac:dyDescent="0.2">
      <c r="E1485" s="24"/>
    </row>
    <row r="1486" spans="5:5" x14ac:dyDescent="0.2">
      <c r="E1486" s="24"/>
    </row>
    <row r="1487" spans="5:5" x14ac:dyDescent="0.2">
      <c r="E1487" s="24"/>
    </row>
    <row r="1488" spans="5:5" x14ac:dyDescent="0.2">
      <c r="E1488" s="24"/>
    </row>
    <row r="1489" spans="5:5" x14ac:dyDescent="0.2">
      <c r="E1489" s="24"/>
    </row>
    <row r="1490" spans="5:5" x14ac:dyDescent="0.2">
      <c r="E1490" s="24"/>
    </row>
    <row r="1491" spans="5:5" x14ac:dyDescent="0.2">
      <c r="E1491" s="24"/>
    </row>
    <row r="1492" spans="5:5" x14ac:dyDescent="0.2">
      <c r="E1492" s="24"/>
    </row>
    <row r="1493" spans="5:5" x14ac:dyDescent="0.2">
      <c r="E1493" s="24"/>
    </row>
    <row r="1494" spans="5:5" x14ac:dyDescent="0.2">
      <c r="E1494" s="24"/>
    </row>
    <row r="1495" spans="5:5" x14ac:dyDescent="0.2">
      <c r="E1495" s="24"/>
    </row>
    <row r="1496" spans="5:5" x14ac:dyDescent="0.2">
      <c r="E1496" s="24"/>
    </row>
    <row r="1497" spans="5:5" x14ac:dyDescent="0.2">
      <c r="E1497" s="24"/>
    </row>
    <row r="1498" spans="5:5" x14ac:dyDescent="0.2">
      <c r="E1498" s="24"/>
    </row>
    <row r="1499" spans="5:5" x14ac:dyDescent="0.2">
      <c r="E1499" s="24"/>
    </row>
    <row r="1500" spans="5:5" x14ac:dyDescent="0.2">
      <c r="E1500" s="24"/>
    </row>
    <row r="1501" spans="5:5" x14ac:dyDescent="0.2">
      <c r="E1501" s="24"/>
    </row>
    <row r="1502" spans="5:5" x14ac:dyDescent="0.2">
      <c r="E1502" s="24"/>
    </row>
    <row r="1503" spans="5:5" x14ac:dyDescent="0.2">
      <c r="E1503" s="24"/>
    </row>
    <row r="1504" spans="5:5" x14ac:dyDescent="0.2">
      <c r="E1504" s="24"/>
    </row>
    <row r="1505" spans="5:5" x14ac:dyDescent="0.2">
      <c r="E1505" s="24"/>
    </row>
    <row r="1506" spans="5:5" x14ac:dyDescent="0.2">
      <c r="E1506" s="24"/>
    </row>
    <row r="1507" spans="5:5" x14ac:dyDescent="0.2">
      <c r="E1507" s="24"/>
    </row>
    <row r="1508" spans="5:5" x14ac:dyDescent="0.2">
      <c r="E1508" s="24"/>
    </row>
    <row r="1509" spans="5:5" x14ac:dyDescent="0.2">
      <c r="E1509" s="24"/>
    </row>
    <row r="1510" spans="5:5" x14ac:dyDescent="0.2">
      <c r="E1510" s="24"/>
    </row>
    <row r="1511" spans="5:5" x14ac:dyDescent="0.2">
      <c r="E1511" s="24"/>
    </row>
    <row r="1512" spans="5:5" x14ac:dyDescent="0.2">
      <c r="E1512" s="24"/>
    </row>
    <row r="1513" spans="5:5" x14ac:dyDescent="0.2">
      <c r="E1513" s="24"/>
    </row>
    <row r="1514" spans="5:5" x14ac:dyDescent="0.2">
      <c r="E1514" s="24"/>
    </row>
    <row r="1515" spans="5:5" x14ac:dyDescent="0.2">
      <c r="E1515" s="24"/>
    </row>
    <row r="1516" spans="5:5" x14ac:dyDescent="0.2">
      <c r="E1516" s="24"/>
    </row>
    <row r="1517" spans="5:5" x14ac:dyDescent="0.2">
      <c r="E1517" s="24"/>
    </row>
    <row r="1518" spans="5:5" x14ac:dyDescent="0.2">
      <c r="E1518" s="24"/>
    </row>
    <row r="1519" spans="5:5" x14ac:dyDescent="0.2">
      <c r="E1519" s="24"/>
    </row>
    <row r="1520" spans="5:5" x14ac:dyDescent="0.2">
      <c r="E1520" s="24"/>
    </row>
    <row r="1521" spans="5:5" x14ac:dyDescent="0.2">
      <c r="E1521" s="24"/>
    </row>
    <row r="1522" spans="5:5" x14ac:dyDescent="0.2">
      <c r="E1522" s="24"/>
    </row>
    <row r="1523" spans="5:5" x14ac:dyDescent="0.2">
      <c r="E1523" s="24"/>
    </row>
    <row r="1524" spans="5:5" x14ac:dyDescent="0.2">
      <c r="E1524" s="24"/>
    </row>
    <row r="1525" spans="5:5" x14ac:dyDescent="0.2">
      <c r="E1525" s="24"/>
    </row>
    <row r="1526" spans="5:5" x14ac:dyDescent="0.2">
      <c r="E1526" s="24"/>
    </row>
    <row r="1527" spans="5:5" x14ac:dyDescent="0.2">
      <c r="E1527" s="24"/>
    </row>
    <row r="1528" spans="5:5" x14ac:dyDescent="0.2">
      <c r="E1528" s="24"/>
    </row>
    <row r="1529" spans="5:5" x14ac:dyDescent="0.2">
      <c r="E1529" s="24"/>
    </row>
    <row r="1530" spans="5:5" x14ac:dyDescent="0.2">
      <c r="E1530" s="24"/>
    </row>
    <row r="1531" spans="5:5" x14ac:dyDescent="0.2">
      <c r="E1531" s="24"/>
    </row>
    <row r="1532" spans="5:5" x14ac:dyDescent="0.2">
      <c r="E1532" s="24"/>
    </row>
    <row r="1533" spans="5:5" x14ac:dyDescent="0.2">
      <c r="E1533" s="24"/>
    </row>
    <row r="1534" spans="5:5" x14ac:dyDescent="0.2">
      <c r="E1534" s="24"/>
    </row>
    <row r="1535" spans="5:5" x14ac:dyDescent="0.2">
      <c r="E1535" s="24"/>
    </row>
    <row r="1536" spans="5:5" x14ac:dyDescent="0.2">
      <c r="E1536" s="24"/>
    </row>
    <row r="1537" spans="5:5" x14ac:dyDescent="0.2">
      <c r="E1537" s="24"/>
    </row>
    <row r="1538" spans="5:5" x14ac:dyDescent="0.2">
      <c r="E1538" s="24"/>
    </row>
    <row r="1539" spans="5:5" x14ac:dyDescent="0.2">
      <c r="E1539" s="24"/>
    </row>
    <row r="1540" spans="5:5" x14ac:dyDescent="0.2">
      <c r="E1540" s="24"/>
    </row>
    <row r="1541" spans="5:5" x14ac:dyDescent="0.2">
      <c r="E1541" s="24"/>
    </row>
    <row r="1542" spans="5:5" x14ac:dyDescent="0.2">
      <c r="E1542" s="24"/>
    </row>
    <row r="1543" spans="5:5" x14ac:dyDescent="0.2">
      <c r="E1543" s="24"/>
    </row>
    <row r="1544" spans="5:5" x14ac:dyDescent="0.2">
      <c r="E1544" s="24"/>
    </row>
    <row r="1545" spans="5:5" x14ac:dyDescent="0.2">
      <c r="E1545" s="24"/>
    </row>
    <row r="1546" spans="5:5" x14ac:dyDescent="0.2">
      <c r="E1546" s="24"/>
    </row>
    <row r="1547" spans="5:5" x14ac:dyDescent="0.2">
      <c r="E1547" s="24"/>
    </row>
    <row r="1548" spans="5:5" x14ac:dyDescent="0.2">
      <c r="E1548" s="24"/>
    </row>
  </sheetData>
  <autoFilter ref="A12:I12"/>
  <mergeCells count="5">
    <mergeCell ref="A1:I1"/>
    <mergeCell ref="A1271:B1271"/>
    <mergeCell ref="A5:I5"/>
    <mergeCell ref="A7:I7"/>
    <mergeCell ref="A8:I8"/>
  </mergeCells>
  <phoneticPr fontId="6" type="noConversion"/>
  <printOptions horizontalCentered="1"/>
  <pageMargins left="0.5" right="0.5" top="0.5" bottom="0.5" header="0.5" footer="0.5"/>
  <pageSetup scale="60" fitToHeight="0" orientation="landscape" horizontalDpi="1200" verticalDpi="1200"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259"/>
  <sheetViews>
    <sheetView workbookViewId="0"/>
  </sheetViews>
  <sheetFormatPr defaultRowHeight="12.75" x14ac:dyDescent="0.2"/>
  <cols>
    <col min="1" max="1" width="13.85546875" customWidth="1"/>
    <col min="2" max="2" width="18.5703125" customWidth="1"/>
    <col min="3" max="3" width="8.140625" bestFit="1" customWidth="1"/>
    <col min="4" max="4" width="18.7109375" bestFit="1" customWidth="1"/>
    <col min="6" max="6" width="20.5703125" customWidth="1"/>
  </cols>
  <sheetData>
    <row r="1" spans="1:6" x14ac:dyDescent="0.2">
      <c r="A1" t="s">
        <v>1934</v>
      </c>
      <c r="B1" t="s">
        <v>1935</v>
      </c>
      <c r="C1" t="s">
        <v>75</v>
      </c>
      <c r="D1" t="s">
        <v>1936</v>
      </c>
      <c r="F1" s="16"/>
    </row>
    <row r="2" spans="1:6" x14ac:dyDescent="0.2">
      <c r="A2" t="s">
        <v>383</v>
      </c>
      <c r="D2" s="9">
        <v>96000</v>
      </c>
      <c r="F2" s="16" t="s">
        <v>1938</v>
      </c>
    </row>
    <row r="3" spans="1:6" x14ac:dyDescent="0.2">
      <c r="A3" t="s">
        <v>385</v>
      </c>
      <c r="B3" t="s">
        <v>1622</v>
      </c>
      <c r="C3">
        <v>4</v>
      </c>
      <c r="D3" s="9">
        <v>96000</v>
      </c>
      <c r="F3" s="16"/>
    </row>
    <row r="4" spans="1:6" x14ac:dyDescent="0.2">
      <c r="A4" t="s">
        <v>386</v>
      </c>
      <c r="B4" t="s">
        <v>1622</v>
      </c>
      <c r="C4">
        <v>3</v>
      </c>
      <c r="D4" s="9">
        <v>96000</v>
      </c>
      <c r="F4" s="16"/>
    </row>
    <row r="5" spans="1:6" x14ac:dyDescent="0.2">
      <c r="A5" t="s">
        <v>387</v>
      </c>
      <c r="B5" t="s">
        <v>1622</v>
      </c>
      <c r="C5">
        <v>6</v>
      </c>
      <c r="D5" s="9">
        <v>96000</v>
      </c>
      <c r="F5" s="16"/>
    </row>
    <row r="6" spans="1:6" x14ac:dyDescent="0.2">
      <c r="A6" t="s">
        <v>388</v>
      </c>
      <c r="D6" s="9">
        <v>96000</v>
      </c>
      <c r="F6" s="16"/>
    </row>
    <row r="7" spans="1:6" x14ac:dyDescent="0.2">
      <c r="A7" t="s">
        <v>390</v>
      </c>
      <c r="D7" s="9">
        <v>96000</v>
      </c>
      <c r="F7" s="16"/>
    </row>
    <row r="8" spans="1:6" x14ac:dyDescent="0.2">
      <c r="A8" t="s">
        <v>391</v>
      </c>
      <c r="D8" s="9">
        <v>96000</v>
      </c>
      <c r="F8" s="16"/>
    </row>
    <row r="9" spans="1:6" x14ac:dyDescent="0.2">
      <c r="A9" t="s">
        <v>392</v>
      </c>
      <c r="B9" t="s">
        <v>1623</v>
      </c>
      <c r="C9">
        <v>3</v>
      </c>
      <c r="D9" s="9">
        <v>96000</v>
      </c>
      <c r="F9" s="16"/>
    </row>
    <row r="10" spans="1:6" x14ac:dyDescent="0.2">
      <c r="A10" t="s">
        <v>393</v>
      </c>
      <c r="B10" t="s">
        <v>1624</v>
      </c>
      <c r="C10">
        <v>6</v>
      </c>
      <c r="D10" s="9">
        <v>70038</v>
      </c>
      <c r="F10" s="16"/>
    </row>
    <row r="11" spans="1:6" x14ac:dyDescent="0.2">
      <c r="A11" t="s">
        <v>395</v>
      </c>
      <c r="B11" t="s">
        <v>1624</v>
      </c>
      <c r="C11">
        <v>17</v>
      </c>
      <c r="D11" s="9">
        <v>96000</v>
      </c>
      <c r="F11" s="16"/>
    </row>
    <row r="12" spans="1:6" x14ac:dyDescent="0.2">
      <c r="A12" t="s">
        <v>396</v>
      </c>
      <c r="B12" t="s">
        <v>1624</v>
      </c>
      <c r="C12">
        <v>1</v>
      </c>
      <c r="D12" s="9">
        <v>96000</v>
      </c>
      <c r="F12" s="16"/>
    </row>
    <row r="13" spans="1:6" x14ac:dyDescent="0.2">
      <c r="A13" t="s">
        <v>397</v>
      </c>
      <c r="B13" t="s">
        <v>1624</v>
      </c>
      <c r="C13">
        <v>4</v>
      </c>
      <c r="D13" s="9">
        <v>96000</v>
      </c>
      <c r="F13" s="16"/>
    </row>
    <row r="14" spans="1:6" x14ac:dyDescent="0.2">
      <c r="A14" t="s">
        <v>398</v>
      </c>
      <c r="D14" s="9">
        <v>96000</v>
      </c>
      <c r="F14" s="16"/>
    </row>
    <row r="15" spans="1:6" x14ac:dyDescent="0.2">
      <c r="A15" t="s">
        <v>400</v>
      </c>
      <c r="B15" t="s">
        <v>1625</v>
      </c>
      <c r="C15">
        <v>1</v>
      </c>
      <c r="D15" s="9">
        <v>96000</v>
      </c>
      <c r="F15" s="16"/>
    </row>
    <row r="16" spans="1:6" x14ac:dyDescent="0.2">
      <c r="A16" t="s">
        <v>401</v>
      </c>
      <c r="B16" t="s">
        <v>1625</v>
      </c>
      <c r="C16">
        <v>11</v>
      </c>
      <c r="D16" s="9">
        <v>96000</v>
      </c>
    </row>
    <row r="17" spans="1:4" x14ac:dyDescent="0.2">
      <c r="A17" t="s">
        <v>402</v>
      </c>
      <c r="B17" t="s">
        <v>1625</v>
      </c>
      <c r="C17">
        <v>47</v>
      </c>
      <c r="D17" s="9">
        <v>96000</v>
      </c>
    </row>
    <row r="18" spans="1:4" x14ac:dyDescent="0.2">
      <c r="A18" t="s">
        <v>403</v>
      </c>
      <c r="D18" s="9">
        <v>96000</v>
      </c>
    </row>
    <row r="19" spans="1:4" x14ac:dyDescent="0.2">
      <c r="A19" t="s">
        <v>405</v>
      </c>
      <c r="B19" t="s">
        <v>1626</v>
      </c>
      <c r="C19">
        <v>2</v>
      </c>
      <c r="D19" s="9">
        <v>96000</v>
      </c>
    </row>
    <row r="20" spans="1:4" x14ac:dyDescent="0.2">
      <c r="A20" t="s">
        <v>406</v>
      </c>
      <c r="B20" t="s">
        <v>1626</v>
      </c>
      <c r="C20">
        <v>15</v>
      </c>
      <c r="D20" s="9">
        <v>96000</v>
      </c>
    </row>
    <row r="21" spans="1:4" x14ac:dyDescent="0.2">
      <c r="A21" t="s">
        <v>407</v>
      </c>
      <c r="B21" t="s">
        <v>1626</v>
      </c>
      <c r="C21">
        <v>72</v>
      </c>
      <c r="D21" s="9">
        <v>96000</v>
      </c>
    </row>
    <row r="22" spans="1:4" x14ac:dyDescent="0.2">
      <c r="A22" t="s">
        <v>408</v>
      </c>
      <c r="D22" s="9">
        <v>96000</v>
      </c>
    </row>
    <row r="23" spans="1:4" x14ac:dyDescent="0.2">
      <c r="A23" t="s">
        <v>410</v>
      </c>
      <c r="D23" s="9">
        <v>96000</v>
      </c>
    </row>
    <row r="24" spans="1:4" x14ac:dyDescent="0.2">
      <c r="A24" t="s">
        <v>411</v>
      </c>
      <c r="D24" s="9">
        <v>96000</v>
      </c>
    </row>
    <row r="25" spans="1:4" x14ac:dyDescent="0.2">
      <c r="A25" t="s">
        <v>412</v>
      </c>
      <c r="D25" s="9">
        <v>96000</v>
      </c>
    </row>
    <row r="26" spans="1:4" x14ac:dyDescent="0.2">
      <c r="A26" t="s">
        <v>413</v>
      </c>
      <c r="B26" t="s">
        <v>1627</v>
      </c>
      <c r="C26">
        <v>4</v>
      </c>
      <c r="D26" s="9">
        <v>39269</v>
      </c>
    </row>
    <row r="27" spans="1:4" x14ac:dyDescent="0.2">
      <c r="A27" t="s">
        <v>415</v>
      </c>
      <c r="B27" t="s">
        <v>1627</v>
      </c>
      <c r="C27">
        <v>2</v>
      </c>
      <c r="D27" s="9">
        <v>57526</v>
      </c>
    </row>
    <row r="28" spans="1:4" x14ac:dyDescent="0.2">
      <c r="A28" t="s">
        <v>416</v>
      </c>
      <c r="B28" t="s">
        <v>1627</v>
      </c>
      <c r="C28">
        <v>5</v>
      </c>
      <c r="D28" s="9">
        <v>95576</v>
      </c>
    </row>
    <row r="29" spans="1:4" x14ac:dyDescent="0.2">
      <c r="A29" t="s">
        <v>417</v>
      </c>
      <c r="B29" t="s">
        <v>1627</v>
      </c>
      <c r="C29">
        <v>6</v>
      </c>
      <c r="D29" s="9">
        <v>96000</v>
      </c>
    </row>
    <row r="30" spans="1:4" x14ac:dyDescent="0.2">
      <c r="A30" t="s">
        <v>418</v>
      </c>
      <c r="B30" t="s">
        <v>1628</v>
      </c>
      <c r="C30">
        <v>18</v>
      </c>
      <c r="D30" s="9">
        <v>45136</v>
      </c>
    </row>
    <row r="31" spans="1:4" x14ac:dyDescent="0.2">
      <c r="A31" t="s">
        <v>420</v>
      </c>
      <c r="B31" t="s">
        <v>1628</v>
      </c>
      <c r="C31">
        <v>34</v>
      </c>
      <c r="D31" s="9">
        <v>53941</v>
      </c>
    </row>
    <row r="32" spans="1:4" x14ac:dyDescent="0.2">
      <c r="A32" t="s">
        <v>421</v>
      </c>
      <c r="B32" t="s">
        <v>1628</v>
      </c>
      <c r="C32">
        <v>40</v>
      </c>
      <c r="D32" s="9">
        <v>61884</v>
      </c>
    </row>
    <row r="33" spans="1:4" x14ac:dyDescent="0.2">
      <c r="A33" t="s">
        <v>422</v>
      </c>
      <c r="B33" t="s">
        <v>1628</v>
      </c>
      <c r="C33">
        <v>36</v>
      </c>
      <c r="D33" s="9">
        <v>96000</v>
      </c>
    </row>
    <row r="34" spans="1:4" x14ac:dyDescent="0.2">
      <c r="A34" t="s">
        <v>423</v>
      </c>
      <c r="B34" t="s">
        <v>1629</v>
      </c>
      <c r="C34">
        <v>18</v>
      </c>
      <c r="D34" s="9">
        <v>32000</v>
      </c>
    </row>
    <row r="35" spans="1:4" x14ac:dyDescent="0.2">
      <c r="A35" t="s">
        <v>425</v>
      </c>
      <c r="B35" t="s">
        <v>1629</v>
      </c>
      <c r="C35">
        <v>29</v>
      </c>
      <c r="D35" s="9">
        <v>32000</v>
      </c>
    </row>
    <row r="36" spans="1:4" x14ac:dyDescent="0.2">
      <c r="A36" t="s">
        <v>426</v>
      </c>
      <c r="B36" t="s">
        <v>1629</v>
      </c>
      <c r="C36">
        <v>7</v>
      </c>
      <c r="D36" s="9">
        <v>96000</v>
      </c>
    </row>
    <row r="37" spans="1:4" x14ac:dyDescent="0.2">
      <c r="A37" t="s">
        <v>427</v>
      </c>
      <c r="B37" t="s">
        <v>1629</v>
      </c>
      <c r="C37">
        <v>5</v>
      </c>
      <c r="D37" s="9">
        <v>96000</v>
      </c>
    </row>
    <row r="38" spans="1:4" x14ac:dyDescent="0.2">
      <c r="A38" t="s">
        <v>428</v>
      </c>
      <c r="B38" t="s">
        <v>1630</v>
      </c>
      <c r="C38">
        <v>13</v>
      </c>
      <c r="D38" s="9">
        <v>32000</v>
      </c>
    </row>
    <row r="39" spans="1:4" x14ac:dyDescent="0.2">
      <c r="A39" t="s">
        <v>430</v>
      </c>
      <c r="B39" t="s">
        <v>1630</v>
      </c>
      <c r="C39">
        <v>28</v>
      </c>
      <c r="D39" s="9">
        <v>33457</v>
      </c>
    </row>
    <row r="40" spans="1:4" x14ac:dyDescent="0.2">
      <c r="A40" t="s">
        <v>431</v>
      </c>
      <c r="B40" t="s">
        <v>1630</v>
      </c>
      <c r="C40">
        <v>16</v>
      </c>
      <c r="D40" s="9">
        <v>96000</v>
      </c>
    </row>
    <row r="41" spans="1:4" x14ac:dyDescent="0.2">
      <c r="A41" t="s">
        <v>432</v>
      </c>
      <c r="B41" t="s">
        <v>1630</v>
      </c>
      <c r="C41">
        <v>5</v>
      </c>
      <c r="D41" s="9">
        <v>96000</v>
      </c>
    </row>
    <row r="42" spans="1:4" x14ac:dyDescent="0.2">
      <c r="A42" t="s">
        <v>433</v>
      </c>
      <c r="B42" t="s">
        <v>1631</v>
      </c>
      <c r="C42">
        <v>33</v>
      </c>
      <c r="D42" s="9">
        <v>38570</v>
      </c>
    </row>
    <row r="43" spans="1:4" x14ac:dyDescent="0.2">
      <c r="A43" t="s">
        <v>435</v>
      </c>
      <c r="B43" t="s">
        <v>1631</v>
      </c>
      <c r="C43">
        <v>23</v>
      </c>
      <c r="D43" s="9">
        <v>50072</v>
      </c>
    </row>
    <row r="44" spans="1:4" x14ac:dyDescent="0.2">
      <c r="A44" t="s">
        <v>436</v>
      </c>
      <c r="B44" t="s">
        <v>1631</v>
      </c>
      <c r="C44">
        <v>23</v>
      </c>
      <c r="D44" s="9">
        <v>96000</v>
      </c>
    </row>
    <row r="45" spans="1:4" x14ac:dyDescent="0.2">
      <c r="A45" t="s">
        <v>437</v>
      </c>
      <c r="B45" t="s">
        <v>1631</v>
      </c>
      <c r="C45">
        <v>6</v>
      </c>
      <c r="D45" s="9">
        <v>96000</v>
      </c>
    </row>
    <row r="46" spans="1:4" x14ac:dyDescent="0.2">
      <c r="A46" t="s">
        <v>438</v>
      </c>
      <c r="B46" t="s">
        <v>1632</v>
      </c>
      <c r="C46">
        <v>11</v>
      </c>
      <c r="D46" s="9">
        <v>32000</v>
      </c>
    </row>
    <row r="47" spans="1:4" x14ac:dyDescent="0.2">
      <c r="A47" t="s">
        <v>440</v>
      </c>
      <c r="B47" t="s">
        <v>1632</v>
      </c>
      <c r="C47">
        <v>11</v>
      </c>
      <c r="D47" s="9">
        <v>54250</v>
      </c>
    </row>
    <row r="48" spans="1:4" x14ac:dyDescent="0.2">
      <c r="A48" t="s">
        <v>441</v>
      </c>
      <c r="B48" t="s">
        <v>1632</v>
      </c>
      <c r="C48">
        <v>13</v>
      </c>
      <c r="D48" s="9">
        <v>74692</v>
      </c>
    </row>
    <row r="49" spans="1:4" x14ac:dyDescent="0.2">
      <c r="A49" t="s">
        <v>442</v>
      </c>
      <c r="B49" t="s">
        <v>1632</v>
      </c>
      <c r="C49">
        <v>3</v>
      </c>
      <c r="D49" s="9">
        <v>96000</v>
      </c>
    </row>
    <row r="50" spans="1:4" x14ac:dyDescent="0.2">
      <c r="A50" t="s">
        <v>443</v>
      </c>
      <c r="B50" t="s">
        <v>1633</v>
      </c>
      <c r="C50">
        <v>4</v>
      </c>
      <c r="D50" s="9">
        <v>32000</v>
      </c>
    </row>
    <row r="51" spans="1:4" x14ac:dyDescent="0.2">
      <c r="A51" t="s">
        <v>445</v>
      </c>
      <c r="B51" t="s">
        <v>1633</v>
      </c>
      <c r="C51">
        <v>3</v>
      </c>
      <c r="D51" s="9">
        <v>32000</v>
      </c>
    </row>
    <row r="52" spans="1:4" x14ac:dyDescent="0.2">
      <c r="A52" t="s">
        <v>446</v>
      </c>
      <c r="B52" t="s">
        <v>1633</v>
      </c>
      <c r="C52">
        <v>2</v>
      </c>
      <c r="D52" s="9">
        <v>36677</v>
      </c>
    </row>
    <row r="53" spans="1:4" x14ac:dyDescent="0.2">
      <c r="A53" t="s">
        <v>447</v>
      </c>
      <c r="B53" t="s">
        <v>1633</v>
      </c>
      <c r="C53">
        <v>1</v>
      </c>
      <c r="D53" s="9">
        <v>96000</v>
      </c>
    </row>
    <row r="54" spans="1:4" x14ac:dyDescent="0.2">
      <c r="A54" t="s">
        <v>448</v>
      </c>
      <c r="B54" t="s">
        <v>1634</v>
      </c>
      <c r="C54">
        <v>5</v>
      </c>
      <c r="D54" s="9">
        <v>32000</v>
      </c>
    </row>
    <row r="55" spans="1:4" x14ac:dyDescent="0.2">
      <c r="A55" t="s">
        <v>450</v>
      </c>
      <c r="B55" t="s">
        <v>1634</v>
      </c>
      <c r="C55">
        <v>20</v>
      </c>
      <c r="D55" s="9">
        <v>32000</v>
      </c>
    </row>
    <row r="56" spans="1:4" x14ac:dyDescent="0.2">
      <c r="A56" t="s">
        <v>451</v>
      </c>
      <c r="B56" t="s">
        <v>1634</v>
      </c>
      <c r="C56">
        <v>31</v>
      </c>
      <c r="D56" s="9">
        <v>32000</v>
      </c>
    </row>
    <row r="57" spans="1:4" x14ac:dyDescent="0.2">
      <c r="A57" t="s">
        <v>452</v>
      </c>
      <c r="B57" t="s">
        <v>1634</v>
      </c>
      <c r="C57">
        <v>7</v>
      </c>
      <c r="D57" s="9">
        <v>79710</v>
      </c>
    </row>
    <row r="58" spans="1:4" x14ac:dyDescent="0.2">
      <c r="A58" t="s">
        <v>453</v>
      </c>
      <c r="B58" t="s">
        <v>1635</v>
      </c>
      <c r="C58">
        <v>3</v>
      </c>
      <c r="D58" s="9">
        <v>32000</v>
      </c>
    </row>
    <row r="59" spans="1:4" x14ac:dyDescent="0.2">
      <c r="A59" t="s">
        <v>455</v>
      </c>
      <c r="B59" t="s">
        <v>1635</v>
      </c>
      <c r="C59">
        <v>10</v>
      </c>
      <c r="D59" s="9">
        <v>32000</v>
      </c>
    </row>
    <row r="60" spans="1:4" x14ac:dyDescent="0.2">
      <c r="A60" t="s">
        <v>456</v>
      </c>
      <c r="B60" t="s">
        <v>1635</v>
      </c>
      <c r="C60">
        <v>5</v>
      </c>
      <c r="D60" s="9">
        <v>51919</v>
      </c>
    </row>
    <row r="61" spans="1:4" x14ac:dyDescent="0.2">
      <c r="A61" t="s">
        <v>457</v>
      </c>
      <c r="B61" t="s">
        <v>1635</v>
      </c>
      <c r="C61">
        <v>7</v>
      </c>
      <c r="D61" s="9">
        <v>77617</v>
      </c>
    </row>
    <row r="62" spans="1:4" x14ac:dyDescent="0.2">
      <c r="A62" t="s">
        <v>458</v>
      </c>
      <c r="B62" t="s">
        <v>1636</v>
      </c>
      <c r="C62">
        <v>13</v>
      </c>
      <c r="D62" s="9">
        <v>32000</v>
      </c>
    </row>
    <row r="63" spans="1:4" x14ac:dyDescent="0.2">
      <c r="A63" t="s">
        <v>460</v>
      </c>
      <c r="B63" t="s">
        <v>1636</v>
      </c>
      <c r="C63">
        <v>21</v>
      </c>
      <c r="D63" s="9">
        <v>32000</v>
      </c>
    </row>
    <row r="64" spans="1:4" x14ac:dyDescent="0.2">
      <c r="A64" t="s">
        <v>461</v>
      </c>
      <c r="B64" t="s">
        <v>1636</v>
      </c>
      <c r="C64">
        <v>3</v>
      </c>
      <c r="D64" s="9">
        <v>36393</v>
      </c>
    </row>
    <row r="65" spans="1:4" x14ac:dyDescent="0.2">
      <c r="A65" t="s">
        <v>462</v>
      </c>
      <c r="B65" t="s">
        <v>1636</v>
      </c>
      <c r="C65">
        <v>3</v>
      </c>
      <c r="D65" s="9">
        <v>96000</v>
      </c>
    </row>
    <row r="66" spans="1:4" x14ac:dyDescent="0.2">
      <c r="A66" t="s">
        <v>463</v>
      </c>
      <c r="B66" t="s">
        <v>1637</v>
      </c>
      <c r="C66">
        <v>11</v>
      </c>
      <c r="D66" s="9">
        <v>32000</v>
      </c>
    </row>
    <row r="67" spans="1:4" x14ac:dyDescent="0.2">
      <c r="A67" t="s">
        <v>465</v>
      </c>
      <c r="B67" t="s">
        <v>1637</v>
      </c>
      <c r="C67">
        <v>13</v>
      </c>
      <c r="D67" s="9">
        <v>34939</v>
      </c>
    </row>
    <row r="68" spans="1:4" x14ac:dyDescent="0.2">
      <c r="A68" t="s">
        <v>466</v>
      </c>
      <c r="B68" t="s">
        <v>1637</v>
      </c>
      <c r="C68">
        <v>24</v>
      </c>
      <c r="D68" s="9">
        <v>48544</v>
      </c>
    </row>
    <row r="69" spans="1:4" x14ac:dyDescent="0.2">
      <c r="A69" t="s">
        <v>467</v>
      </c>
      <c r="B69" t="s">
        <v>1637</v>
      </c>
      <c r="C69">
        <v>25</v>
      </c>
      <c r="D69" s="9">
        <v>82600</v>
      </c>
    </row>
    <row r="70" spans="1:4" x14ac:dyDescent="0.2">
      <c r="A70" t="s">
        <v>468</v>
      </c>
      <c r="B70" t="s">
        <v>1638</v>
      </c>
      <c r="C70">
        <v>52</v>
      </c>
      <c r="D70" s="9">
        <v>32000</v>
      </c>
    </row>
    <row r="71" spans="1:4" x14ac:dyDescent="0.2">
      <c r="A71" t="s">
        <v>470</v>
      </c>
      <c r="B71" t="s">
        <v>1638</v>
      </c>
      <c r="C71">
        <v>154</v>
      </c>
      <c r="D71" s="9">
        <v>32000</v>
      </c>
    </row>
    <row r="72" spans="1:4" x14ac:dyDescent="0.2">
      <c r="A72" t="s">
        <v>471</v>
      </c>
      <c r="B72" t="s">
        <v>1638</v>
      </c>
      <c r="C72">
        <v>86</v>
      </c>
      <c r="D72" s="9">
        <v>37978</v>
      </c>
    </row>
    <row r="73" spans="1:4" x14ac:dyDescent="0.2">
      <c r="A73" t="s">
        <v>472</v>
      </c>
      <c r="B73" t="s">
        <v>1638</v>
      </c>
      <c r="C73">
        <v>32</v>
      </c>
      <c r="D73" s="9">
        <v>96000</v>
      </c>
    </row>
    <row r="74" spans="1:4" x14ac:dyDescent="0.2">
      <c r="A74" t="s">
        <v>473</v>
      </c>
      <c r="B74" t="s">
        <v>1639</v>
      </c>
      <c r="C74">
        <v>1</v>
      </c>
      <c r="D74" s="9">
        <v>32000</v>
      </c>
    </row>
    <row r="75" spans="1:4" x14ac:dyDescent="0.2">
      <c r="A75" t="s">
        <v>475</v>
      </c>
      <c r="B75" t="s">
        <v>1639</v>
      </c>
      <c r="C75">
        <v>4</v>
      </c>
      <c r="D75" s="9">
        <v>32000</v>
      </c>
    </row>
    <row r="76" spans="1:4" x14ac:dyDescent="0.2">
      <c r="A76" t="s">
        <v>476</v>
      </c>
      <c r="B76" t="s">
        <v>1639</v>
      </c>
      <c r="C76">
        <v>2</v>
      </c>
      <c r="D76" s="9">
        <v>32000</v>
      </c>
    </row>
    <row r="77" spans="1:4" x14ac:dyDescent="0.2">
      <c r="A77" t="s">
        <v>477</v>
      </c>
      <c r="D77" s="9">
        <v>43157</v>
      </c>
    </row>
    <row r="78" spans="1:4" x14ac:dyDescent="0.2">
      <c r="A78" t="s">
        <v>478</v>
      </c>
      <c r="B78" t="s">
        <v>1640</v>
      </c>
      <c r="C78">
        <v>8</v>
      </c>
      <c r="D78" s="9">
        <v>32000</v>
      </c>
    </row>
    <row r="79" spans="1:4" x14ac:dyDescent="0.2">
      <c r="A79" t="s">
        <v>480</v>
      </c>
      <c r="B79" t="s">
        <v>1640</v>
      </c>
      <c r="C79">
        <v>25</v>
      </c>
      <c r="D79" s="9">
        <v>32000</v>
      </c>
    </row>
    <row r="80" spans="1:4" x14ac:dyDescent="0.2">
      <c r="A80" t="s">
        <v>481</v>
      </c>
      <c r="B80" t="s">
        <v>1640</v>
      </c>
      <c r="C80">
        <v>4</v>
      </c>
      <c r="D80" s="9">
        <v>32000</v>
      </c>
    </row>
    <row r="81" spans="1:4" x14ac:dyDescent="0.2">
      <c r="A81" t="s">
        <v>482</v>
      </c>
      <c r="D81" s="9">
        <v>40877</v>
      </c>
    </row>
    <row r="82" spans="1:4" x14ac:dyDescent="0.2">
      <c r="A82" t="s">
        <v>483</v>
      </c>
      <c r="B82" t="s">
        <v>1641</v>
      </c>
      <c r="C82">
        <v>18</v>
      </c>
      <c r="D82" s="9">
        <v>32000</v>
      </c>
    </row>
    <row r="83" spans="1:4" x14ac:dyDescent="0.2">
      <c r="A83" t="s">
        <v>485</v>
      </c>
      <c r="B83" t="s">
        <v>1641</v>
      </c>
      <c r="C83">
        <v>60</v>
      </c>
      <c r="D83" s="9">
        <v>32000</v>
      </c>
    </row>
    <row r="84" spans="1:4" x14ac:dyDescent="0.2">
      <c r="A84" t="s">
        <v>486</v>
      </c>
      <c r="B84" t="s">
        <v>1641</v>
      </c>
      <c r="C84">
        <v>20</v>
      </c>
      <c r="D84" s="9">
        <v>32000</v>
      </c>
    </row>
    <row r="85" spans="1:4" x14ac:dyDescent="0.2">
      <c r="A85" t="s">
        <v>487</v>
      </c>
      <c r="B85" t="s">
        <v>1641</v>
      </c>
      <c r="C85">
        <v>2</v>
      </c>
      <c r="D85" s="9">
        <v>61326</v>
      </c>
    </row>
    <row r="86" spans="1:4" x14ac:dyDescent="0.2">
      <c r="A86" t="s">
        <v>488</v>
      </c>
      <c r="B86" t="s">
        <v>1642</v>
      </c>
      <c r="C86">
        <v>3</v>
      </c>
      <c r="D86" s="9">
        <v>32000</v>
      </c>
    </row>
    <row r="87" spans="1:4" x14ac:dyDescent="0.2">
      <c r="A87" t="s">
        <v>490</v>
      </c>
      <c r="B87" t="s">
        <v>1642</v>
      </c>
      <c r="C87">
        <v>3</v>
      </c>
      <c r="D87" s="9">
        <v>41676</v>
      </c>
    </row>
    <row r="88" spans="1:4" x14ac:dyDescent="0.2">
      <c r="A88" t="s">
        <v>491</v>
      </c>
      <c r="B88" t="s">
        <v>1642</v>
      </c>
      <c r="C88">
        <v>7</v>
      </c>
      <c r="D88" s="9">
        <v>75997</v>
      </c>
    </row>
    <row r="89" spans="1:4" x14ac:dyDescent="0.2">
      <c r="A89" t="s">
        <v>492</v>
      </c>
      <c r="B89" t="s">
        <v>1642</v>
      </c>
      <c r="C89">
        <v>7</v>
      </c>
      <c r="D89" s="9">
        <v>96000</v>
      </c>
    </row>
    <row r="90" spans="1:4" x14ac:dyDescent="0.2">
      <c r="A90" t="s">
        <v>493</v>
      </c>
      <c r="B90" t="s">
        <v>1643</v>
      </c>
      <c r="C90">
        <v>2</v>
      </c>
      <c r="D90" s="9">
        <v>32000</v>
      </c>
    </row>
    <row r="91" spans="1:4" x14ac:dyDescent="0.2">
      <c r="A91" t="s">
        <v>495</v>
      </c>
      <c r="B91" t="s">
        <v>1643</v>
      </c>
      <c r="C91">
        <v>2</v>
      </c>
      <c r="D91" s="9">
        <v>32000</v>
      </c>
    </row>
    <row r="92" spans="1:4" x14ac:dyDescent="0.2">
      <c r="A92" t="s">
        <v>496</v>
      </c>
      <c r="B92" t="s">
        <v>1643</v>
      </c>
      <c r="C92">
        <v>6</v>
      </c>
      <c r="D92" s="9">
        <v>34471</v>
      </c>
    </row>
    <row r="93" spans="1:4" x14ac:dyDescent="0.2">
      <c r="A93" t="s">
        <v>497</v>
      </c>
      <c r="B93" t="s">
        <v>1643</v>
      </c>
      <c r="C93">
        <v>5</v>
      </c>
      <c r="D93" s="9">
        <v>96000</v>
      </c>
    </row>
    <row r="94" spans="1:4" x14ac:dyDescent="0.2">
      <c r="A94" t="s">
        <v>498</v>
      </c>
      <c r="B94" t="s">
        <v>1644</v>
      </c>
      <c r="C94">
        <v>15</v>
      </c>
      <c r="D94" s="9">
        <v>32000</v>
      </c>
    </row>
    <row r="95" spans="1:4" x14ac:dyDescent="0.2">
      <c r="A95" t="s">
        <v>500</v>
      </c>
      <c r="B95" t="s">
        <v>1644</v>
      </c>
      <c r="C95">
        <v>8</v>
      </c>
      <c r="D95" s="9">
        <v>32000</v>
      </c>
    </row>
    <row r="96" spans="1:4" x14ac:dyDescent="0.2">
      <c r="A96" t="s">
        <v>501</v>
      </c>
      <c r="B96" t="s">
        <v>1644</v>
      </c>
      <c r="C96">
        <v>1</v>
      </c>
      <c r="D96" s="9">
        <v>32000</v>
      </c>
    </row>
    <row r="97" spans="1:4" x14ac:dyDescent="0.2">
      <c r="A97" t="s">
        <v>502</v>
      </c>
      <c r="B97" t="s">
        <v>1644</v>
      </c>
      <c r="C97">
        <v>2</v>
      </c>
      <c r="D97" s="9">
        <v>72426</v>
      </c>
    </row>
    <row r="98" spans="1:4" x14ac:dyDescent="0.2">
      <c r="A98" t="s">
        <v>503</v>
      </c>
      <c r="B98" t="s">
        <v>1645</v>
      </c>
      <c r="C98">
        <v>3</v>
      </c>
      <c r="D98" s="9">
        <v>32000</v>
      </c>
    </row>
    <row r="99" spans="1:4" x14ac:dyDescent="0.2">
      <c r="A99" t="s">
        <v>505</v>
      </c>
      <c r="B99" t="s">
        <v>1645</v>
      </c>
      <c r="C99">
        <v>18</v>
      </c>
      <c r="D99" s="9">
        <v>32000</v>
      </c>
    </row>
    <row r="100" spans="1:4" x14ac:dyDescent="0.2">
      <c r="A100" t="s">
        <v>506</v>
      </c>
      <c r="B100" t="s">
        <v>1645</v>
      </c>
      <c r="C100">
        <v>54</v>
      </c>
      <c r="D100" s="9">
        <v>32000</v>
      </c>
    </row>
    <row r="101" spans="1:4" x14ac:dyDescent="0.2">
      <c r="A101" t="s">
        <v>507</v>
      </c>
      <c r="B101" t="s">
        <v>1645</v>
      </c>
      <c r="C101">
        <v>16</v>
      </c>
      <c r="D101" s="9">
        <v>73331</v>
      </c>
    </row>
    <row r="102" spans="1:4" x14ac:dyDescent="0.2">
      <c r="A102" t="s">
        <v>508</v>
      </c>
      <c r="B102" t="s">
        <v>1646</v>
      </c>
      <c r="C102">
        <v>156</v>
      </c>
      <c r="D102" s="9">
        <v>32000</v>
      </c>
    </row>
    <row r="103" spans="1:4" x14ac:dyDescent="0.2">
      <c r="A103" t="s">
        <v>510</v>
      </c>
      <c r="B103" t="s">
        <v>1646</v>
      </c>
      <c r="C103">
        <v>213</v>
      </c>
      <c r="D103" s="9">
        <v>32000</v>
      </c>
    </row>
    <row r="104" spans="1:4" x14ac:dyDescent="0.2">
      <c r="A104" t="s">
        <v>511</v>
      </c>
      <c r="B104" t="s">
        <v>1646</v>
      </c>
      <c r="C104">
        <v>196</v>
      </c>
      <c r="D104" s="9">
        <v>32000</v>
      </c>
    </row>
    <row r="105" spans="1:4" x14ac:dyDescent="0.2">
      <c r="A105" t="s">
        <v>512</v>
      </c>
      <c r="B105" t="s">
        <v>1646</v>
      </c>
      <c r="C105">
        <v>37</v>
      </c>
      <c r="D105" s="9">
        <v>64469</v>
      </c>
    </row>
    <row r="106" spans="1:4" x14ac:dyDescent="0.2">
      <c r="A106" t="s">
        <v>513</v>
      </c>
      <c r="B106" t="s">
        <v>1647</v>
      </c>
      <c r="C106">
        <v>13</v>
      </c>
      <c r="D106" s="9">
        <v>32000</v>
      </c>
    </row>
    <row r="107" spans="1:4" x14ac:dyDescent="0.2">
      <c r="A107" t="s">
        <v>515</v>
      </c>
      <c r="B107" t="s">
        <v>1647</v>
      </c>
      <c r="C107">
        <v>16</v>
      </c>
      <c r="D107" s="9">
        <v>32000</v>
      </c>
    </row>
    <row r="108" spans="1:4" x14ac:dyDescent="0.2">
      <c r="A108" t="s">
        <v>516</v>
      </c>
      <c r="B108" t="s">
        <v>1647</v>
      </c>
      <c r="C108">
        <v>13</v>
      </c>
      <c r="D108" s="9">
        <v>32000</v>
      </c>
    </row>
    <row r="109" spans="1:4" x14ac:dyDescent="0.2">
      <c r="A109" t="s">
        <v>517</v>
      </c>
      <c r="D109" s="9">
        <v>37787</v>
      </c>
    </row>
    <row r="110" spans="1:4" x14ac:dyDescent="0.2">
      <c r="A110" t="s">
        <v>518</v>
      </c>
      <c r="B110" t="s">
        <v>1648</v>
      </c>
      <c r="C110">
        <v>7</v>
      </c>
      <c r="D110" s="9">
        <v>32000</v>
      </c>
    </row>
    <row r="111" spans="1:4" x14ac:dyDescent="0.2">
      <c r="A111" t="s">
        <v>520</v>
      </c>
      <c r="B111" t="s">
        <v>1648</v>
      </c>
      <c r="C111">
        <v>10</v>
      </c>
      <c r="D111" s="9">
        <v>32000</v>
      </c>
    </row>
    <row r="112" spans="1:4" x14ac:dyDescent="0.2">
      <c r="A112" t="s">
        <v>521</v>
      </c>
      <c r="B112" t="s">
        <v>1648</v>
      </c>
      <c r="C112">
        <v>8</v>
      </c>
      <c r="D112" s="9">
        <v>32000</v>
      </c>
    </row>
    <row r="113" spans="1:4" x14ac:dyDescent="0.2">
      <c r="A113" t="s">
        <v>522</v>
      </c>
      <c r="B113" t="s">
        <v>1648</v>
      </c>
      <c r="C113">
        <v>11</v>
      </c>
      <c r="D113" s="9">
        <v>96000</v>
      </c>
    </row>
    <row r="114" spans="1:4" x14ac:dyDescent="0.2">
      <c r="A114" t="s">
        <v>523</v>
      </c>
      <c r="B114" t="s">
        <v>1649</v>
      </c>
      <c r="C114">
        <v>3</v>
      </c>
      <c r="D114" s="9">
        <v>32000</v>
      </c>
    </row>
    <row r="115" spans="1:4" x14ac:dyDescent="0.2">
      <c r="A115" t="s">
        <v>525</v>
      </c>
      <c r="B115" t="s">
        <v>1649</v>
      </c>
      <c r="C115">
        <v>5</v>
      </c>
      <c r="D115" s="9">
        <v>32000</v>
      </c>
    </row>
    <row r="116" spans="1:4" x14ac:dyDescent="0.2">
      <c r="A116" t="s">
        <v>526</v>
      </c>
      <c r="B116" t="s">
        <v>1649</v>
      </c>
      <c r="C116">
        <v>6</v>
      </c>
      <c r="D116" s="9">
        <v>47589</v>
      </c>
    </row>
    <row r="117" spans="1:4" x14ac:dyDescent="0.2">
      <c r="A117" t="s">
        <v>527</v>
      </c>
      <c r="B117" t="s">
        <v>1649</v>
      </c>
      <c r="C117">
        <v>3</v>
      </c>
      <c r="D117" s="9">
        <v>91508</v>
      </c>
    </row>
    <row r="118" spans="1:4" x14ac:dyDescent="0.2">
      <c r="A118" t="s">
        <v>528</v>
      </c>
      <c r="B118" t="s">
        <v>1650</v>
      </c>
      <c r="C118">
        <v>12</v>
      </c>
      <c r="D118" s="9">
        <v>32000</v>
      </c>
    </row>
    <row r="119" spans="1:4" x14ac:dyDescent="0.2">
      <c r="A119" t="s">
        <v>530</v>
      </c>
      <c r="B119" t="s">
        <v>1650</v>
      </c>
      <c r="C119">
        <v>14</v>
      </c>
      <c r="D119" s="9">
        <v>32000</v>
      </c>
    </row>
    <row r="120" spans="1:4" x14ac:dyDescent="0.2">
      <c r="A120" t="s">
        <v>531</v>
      </c>
      <c r="B120" t="s">
        <v>1650</v>
      </c>
      <c r="C120">
        <v>4</v>
      </c>
      <c r="D120" s="9">
        <v>32000</v>
      </c>
    </row>
    <row r="121" spans="1:4" x14ac:dyDescent="0.2">
      <c r="A121" t="s">
        <v>532</v>
      </c>
      <c r="B121" t="s">
        <v>1650</v>
      </c>
      <c r="C121">
        <v>1</v>
      </c>
      <c r="D121" s="9">
        <v>72322</v>
      </c>
    </row>
    <row r="122" spans="1:4" x14ac:dyDescent="0.2">
      <c r="A122" t="s">
        <v>533</v>
      </c>
      <c r="B122" t="s">
        <v>1651</v>
      </c>
      <c r="C122">
        <v>41</v>
      </c>
      <c r="D122" s="9">
        <v>32000</v>
      </c>
    </row>
    <row r="123" spans="1:4" x14ac:dyDescent="0.2">
      <c r="A123" t="s">
        <v>535</v>
      </c>
      <c r="B123" t="s">
        <v>1651</v>
      </c>
      <c r="C123">
        <v>49</v>
      </c>
      <c r="D123" s="9">
        <v>32000</v>
      </c>
    </row>
    <row r="124" spans="1:4" x14ac:dyDescent="0.2">
      <c r="A124" t="s">
        <v>536</v>
      </c>
      <c r="B124" t="s">
        <v>1651</v>
      </c>
      <c r="C124">
        <v>32</v>
      </c>
      <c r="D124" s="9">
        <v>32000</v>
      </c>
    </row>
    <row r="125" spans="1:4" x14ac:dyDescent="0.2">
      <c r="A125" t="s">
        <v>537</v>
      </c>
      <c r="B125" t="s">
        <v>1651</v>
      </c>
      <c r="C125">
        <v>3</v>
      </c>
      <c r="D125" s="9">
        <v>64308</v>
      </c>
    </row>
    <row r="126" spans="1:4" x14ac:dyDescent="0.2">
      <c r="A126" t="s">
        <v>538</v>
      </c>
      <c r="D126" s="9">
        <v>32000</v>
      </c>
    </row>
    <row r="127" spans="1:4" x14ac:dyDescent="0.2">
      <c r="A127" t="s">
        <v>540</v>
      </c>
      <c r="B127" t="s">
        <v>1652</v>
      </c>
      <c r="C127">
        <v>2</v>
      </c>
      <c r="D127" s="9">
        <v>32000</v>
      </c>
    </row>
    <row r="128" spans="1:4" x14ac:dyDescent="0.2">
      <c r="A128" t="s">
        <v>541</v>
      </c>
      <c r="B128" t="s">
        <v>1652</v>
      </c>
      <c r="C128">
        <v>2</v>
      </c>
      <c r="D128" s="9">
        <v>46310</v>
      </c>
    </row>
    <row r="129" spans="1:4" x14ac:dyDescent="0.2">
      <c r="A129" t="s">
        <v>542</v>
      </c>
      <c r="D129" s="9">
        <v>87916</v>
      </c>
    </row>
    <row r="130" spans="1:4" x14ac:dyDescent="0.2">
      <c r="A130" t="s">
        <v>543</v>
      </c>
      <c r="B130" t="s">
        <v>1653</v>
      </c>
      <c r="C130">
        <v>1</v>
      </c>
      <c r="D130" s="9">
        <v>32000</v>
      </c>
    </row>
    <row r="131" spans="1:4" x14ac:dyDescent="0.2">
      <c r="A131" t="s">
        <v>545</v>
      </c>
      <c r="B131" t="s">
        <v>1653</v>
      </c>
      <c r="C131">
        <v>4</v>
      </c>
      <c r="D131" s="9">
        <v>32000</v>
      </c>
    </row>
    <row r="132" spans="1:4" x14ac:dyDescent="0.2">
      <c r="A132" t="s">
        <v>546</v>
      </c>
      <c r="B132" t="s">
        <v>1653</v>
      </c>
      <c r="C132">
        <v>1</v>
      </c>
      <c r="D132" s="9">
        <v>39152</v>
      </c>
    </row>
    <row r="133" spans="1:4" x14ac:dyDescent="0.2">
      <c r="A133" t="s">
        <v>547</v>
      </c>
      <c r="D133" s="9">
        <v>96000</v>
      </c>
    </row>
    <row r="134" spans="1:4" x14ac:dyDescent="0.2">
      <c r="A134" t="s">
        <v>548</v>
      </c>
      <c r="B134" t="s">
        <v>1654</v>
      </c>
      <c r="C134">
        <v>6</v>
      </c>
      <c r="D134" s="9">
        <v>32000</v>
      </c>
    </row>
    <row r="135" spans="1:4" x14ac:dyDescent="0.2">
      <c r="A135" t="s">
        <v>550</v>
      </c>
      <c r="B135" t="s">
        <v>1654</v>
      </c>
      <c r="C135">
        <v>8</v>
      </c>
      <c r="D135" s="9">
        <v>32000</v>
      </c>
    </row>
    <row r="136" spans="1:4" x14ac:dyDescent="0.2">
      <c r="A136" t="s">
        <v>551</v>
      </c>
      <c r="D136" s="9">
        <v>32000</v>
      </c>
    </row>
    <row r="137" spans="1:4" x14ac:dyDescent="0.2">
      <c r="A137" t="s">
        <v>552</v>
      </c>
      <c r="D137" s="9">
        <v>52030</v>
      </c>
    </row>
    <row r="138" spans="1:4" x14ac:dyDescent="0.2">
      <c r="A138" t="s">
        <v>553</v>
      </c>
      <c r="B138" t="s">
        <v>1655</v>
      </c>
      <c r="C138">
        <v>13</v>
      </c>
      <c r="D138" s="9">
        <v>32000</v>
      </c>
    </row>
    <row r="139" spans="1:4" x14ac:dyDescent="0.2">
      <c r="A139" t="s">
        <v>555</v>
      </c>
      <c r="B139" t="s">
        <v>1655</v>
      </c>
      <c r="C139">
        <v>9</v>
      </c>
      <c r="D139" s="9">
        <v>32000</v>
      </c>
    </row>
    <row r="140" spans="1:4" x14ac:dyDescent="0.2">
      <c r="A140" t="s">
        <v>556</v>
      </c>
      <c r="B140" t="s">
        <v>1655</v>
      </c>
      <c r="C140">
        <v>6</v>
      </c>
      <c r="D140" s="9">
        <v>34392</v>
      </c>
    </row>
    <row r="141" spans="1:4" x14ac:dyDescent="0.2">
      <c r="A141" t="s">
        <v>557</v>
      </c>
      <c r="D141" s="9">
        <v>65965</v>
      </c>
    </row>
    <row r="142" spans="1:4" x14ac:dyDescent="0.2">
      <c r="A142" t="s">
        <v>558</v>
      </c>
      <c r="B142" t="s">
        <v>1656</v>
      </c>
      <c r="C142">
        <v>12</v>
      </c>
      <c r="D142" s="9">
        <v>45329</v>
      </c>
    </row>
    <row r="143" spans="1:4" x14ac:dyDescent="0.2">
      <c r="A143" t="s">
        <v>560</v>
      </c>
      <c r="B143" t="s">
        <v>1656</v>
      </c>
      <c r="C143">
        <v>10</v>
      </c>
      <c r="D143" s="9">
        <v>58203</v>
      </c>
    </row>
    <row r="144" spans="1:4" x14ac:dyDescent="0.2">
      <c r="A144" t="s">
        <v>561</v>
      </c>
      <c r="B144" t="s">
        <v>1656</v>
      </c>
      <c r="C144">
        <v>8</v>
      </c>
      <c r="D144" s="9">
        <v>96000</v>
      </c>
    </row>
    <row r="145" spans="1:4" x14ac:dyDescent="0.2">
      <c r="A145" t="s">
        <v>562</v>
      </c>
      <c r="B145" t="s">
        <v>1656</v>
      </c>
      <c r="C145">
        <v>2</v>
      </c>
      <c r="D145" s="9">
        <v>96000</v>
      </c>
    </row>
    <row r="146" spans="1:4" x14ac:dyDescent="0.2">
      <c r="A146" t="s">
        <v>563</v>
      </c>
      <c r="D146" s="9">
        <v>32000</v>
      </c>
    </row>
    <row r="147" spans="1:4" x14ac:dyDescent="0.2">
      <c r="A147" t="s">
        <v>565</v>
      </c>
      <c r="B147" t="s">
        <v>1657</v>
      </c>
      <c r="C147">
        <v>3</v>
      </c>
      <c r="D147" s="9">
        <v>51482</v>
      </c>
    </row>
    <row r="148" spans="1:4" x14ac:dyDescent="0.2">
      <c r="A148" t="s">
        <v>566</v>
      </c>
      <c r="B148" t="s">
        <v>1657</v>
      </c>
      <c r="C148">
        <v>11</v>
      </c>
      <c r="D148" s="9">
        <v>82761</v>
      </c>
    </row>
    <row r="149" spans="1:4" x14ac:dyDescent="0.2">
      <c r="A149" t="s">
        <v>567</v>
      </c>
      <c r="B149" t="s">
        <v>1657</v>
      </c>
      <c r="C149">
        <v>2</v>
      </c>
      <c r="D149" s="9">
        <v>96000</v>
      </c>
    </row>
    <row r="150" spans="1:4" x14ac:dyDescent="0.2">
      <c r="A150" t="s">
        <v>568</v>
      </c>
      <c r="B150" t="s">
        <v>1658</v>
      </c>
      <c r="C150">
        <v>4</v>
      </c>
      <c r="D150" s="9">
        <v>32000</v>
      </c>
    </row>
    <row r="151" spans="1:4" x14ac:dyDescent="0.2">
      <c r="A151" t="s">
        <v>570</v>
      </c>
      <c r="B151" t="s">
        <v>1658</v>
      </c>
      <c r="C151">
        <v>7</v>
      </c>
      <c r="D151" s="9">
        <v>80206</v>
      </c>
    </row>
    <row r="152" spans="1:4" x14ac:dyDescent="0.2">
      <c r="A152" t="s">
        <v>571</v>
      </c>
      <c r="B152" t="s">
        <v>1658</v>
      </c>
      <c r="C152">
        <v>6</v>
      </c>
      <c r="D152" s="9">
        <v>96000</v>
      </c>
    </row>
    <row r="153" spans="1:4" x14ac:dyDescent="0.2">
      <c r="A153" t="s">
        <v>572</v>
      </c>
      <c r="B153" t="s">
        <v>1658</v>
      </c>
      <c r="C153">
        <v>1</v>
      </c>
      <c r="D153" s="9">
        <v>96000</v>
      </c>
    </row>
    <row r="154" spans="1:4" x14ac:dyDescent="0.2">
      <c r="A154" t="s">
        <v>573</v>
      </c>
      <c r="B154" t="s">
        <v>1659</v>
      </c>
      <c r="C154">
        <v>11</v>
      </c>
      <c r="D154" s="9">
        <v>32000</v>
      </c>
    </row>
    <row r="155" spans="1:4" x14ac:dyDescent="0.2">
      <c r="A155" t="s">
        <v>575</v>
      </c>
      <c r="B155" t="s">
        <v>1659</v>
      </c>
      <c r="C155">
        <v>10</v>
      </c>
      <c r="D155" s="9">
        <v>49907</v>
      </c>
    </row>
    <row r="156" spans="1:4" x14ac:dyDescent="0.2">
      <c r="A156" t="s">
        <v>576</v>
      </c>
      <c r="B156" t="s">
        <v>1659</v>
      </c>
      <c r="C156">
        <v>2</v>
      </c>
      <c r="D156" s="9">
        <v>55817</v>
      </c>
    </row>
    <row r="157" spans="1:4" x14ac:dyDescent="0.2">
      <c r="A157" t="s">
        <v>577</v>
      </c>
      <c r="B157" t="s">
        <v>1659</v>
      </c>
      <c r="C157">
        <v>6</v>
      </c>
      <c r="D157" s="9">
        <v>96000</v>
      </c>
    </row>
    <row r="158" spans="1:4" x14ac:dyDescent="0.2">
      <c r="A158" t="s">
        <v>578</v>
      </c>
      <c r="B158" t="s">
        <v>1660</v>
      </c>
      <c r="C158">
        <v>4</v>
      </c>
      <c r="D158" s="9">
        <v>32000</v>
      </c>
    </row>
    <row r="159" spans="1:4" x14ac:dyDescent="0.2">
      <c r="A159" t="s">
        <v>580</v>
      </c>
      <c r="B159" t="s">
        <v>1660</v>
      </c>
      <c r="C159">
        <v>3</v>
      </c>
      <c r="D159" s="9">
        <v>32000</v>
      </c>
    </row>
    <row r="160" spans="1:4" x14ac:dyDescent="0.2">
      <c r="A160" t="s">
        <v>581</v>
      </c>
      <c r="D160" s="9">
        <v>51425</v>
      </c>
    </row>
    <row r="161" spans="1:4" x14ac:dyDescent="0.2">
      <c r="A161" t="s">
        <v>582</v>
      </c>
      <c r="B161" t="s">
        <v>1660</v>
      </c>
      <c r="C161">
        <v>4</v>
      </c>
      <c r="D161" s="9">
        <v>70299</v>
      </c>
    </row>
    <row r="162" spans="1:4" x14ac:dyDescent="0.2">
      <c r="A162" t="s">
        <v>583</v>
      </c>
      <c r="B162" t="s">
        <v>1661</v>
      </c>
      <c r="C162">
        <v>4</v>
      </c>
      <c r="D162" s="9">
        <v>32000</v>
      </c>
    </row>
    <row r="163" spans="1:4" x14ac:dyDescent="0.2">
      <c r="A163" t="s">
        <v>585</v>
      </c>
      <c r="B163" t="s">
        <v>1661</v>
      </c>
      <c r="C163">
        <v>3</v>
      </c>
      <c r="D163" s="9">
        <v>32000</v>
      </c>
    </row>
    <row r="164" spans="1:4" x14ac:dyDescent="0.2">
      <c r="A164" t="s">
        <v>586</v>
      </c>
      <c r="B164" t="s">
        <v>1661</v>
      </c>
      <c r="C164">
        <v>3</v>
      </c>
      <c r="D164" s="9">
        <v>32000</v>
      </c>
    </row>
    <row r="165" spans="1:4" x14ac:dyDescent="0.2">
      <c r="A165" t="s">
        <v>587</v>
      </c>
      <c r="D165" s="9">
        <v>46056</v>
      </c>
    </row>
    <row r="166" spans="1:4" x14ac:dyDescent="0.2">
      <c r="A166" t="s">
        <v>588</v>
      </c>
      <c r="B166" t="s">
        <v>1662</v>
      </c>
      <c r="C166">
        <v>12</v>
      </c>
      <c r="D166" s="9">
        <v>32000</v>
      </c>
    </row>
    <row r="167" spans="1:4" x14ac:dyDescent="0.2">
      <c r="A167" t="s">
        <v>590</v>
      </c>
      <c r="B167" t="s">
        <v>1662</v>
      </c>
      <c r="C167">
        <v>10</v>
      </c>
      <c r="D167" s="9">
        <v>32000</v>
      </c>
    </row>
    <row r="168" spans="1:4" x14ac:dyDescent="0.2">
      <c r="A168" t="s">
        <v>591</v>
      </c>
      <c r="B168" t="s">
        <v>1662</v>
      </c>
      <c r="C168">
        <v>4</v>
      </c>
      <c r="D168" s="9">
        <v>34989</v>
      </c>
    </row>
    <row r="169" spans="1:4" x14ac:dyDescent="0.2">
      <c r="A169" t="s">
        <v>592</v>
      </c>
      <c r="B169" t="s">
        <v>1662</v>
      </c>
      <c r="C169">
        <v>1</v>
      </c>
      <c r="D169" s="9">
        <v>96000</v>
      </c>
    </row>
    <row r="170" spans="1:4" x14ac:dyDescent="0.2">
      <c r="A170" t="s">
        <v>593</v>
      </c>
      <c r="B170" t="s">
        <v>1663</v>
      </c>
      <c r="C170">
        <v>18</v>
      </c>
      <c r="D170" s="9">
        <v>32000</v>
      </c>
    </row>
    <row r="171" spans="1:4" x14ac:dyDescent="0.2">
      <c r="A171" t="s">
        <v>595</v>
      </c>
      <c r="B171" t="s">
        <v>1663</v>
      </c>
      <c r="C171">
        <v>9</v>
      </c>
      <c r="D171" s="9">
        <v>32000</v>
      </c>
    </row>
    <row r="172" spans="1:4" x14ac:dyDescent="0.2">
      <c r="A172" t="s">
        <v>596</v>
      </c>
      <c r="B172" t="s">
        <v>1663</v>
      </c>
      <c r="C172">
        <v>10</v>
      </c>
      <c r="D172" s="9">
        <v>64107</v>
      </c>
    </row>
    <row r="173" spans="1:4" x14ac:dyDescent="0.2">
      <c r="A173" t="s">
        <v>597</v>
      </c>
      <c r="B173" t="s">
        <v>1663</v>
      </c>
      <c r="C173">
        <v>4</v>
      </c>
      <c r="D173" s="9">
        <v>82833</v>
      </c>
    </row>
    <row r="174" spans="1:4" x14ac:dyDescent="0.2">
      <c r="A174" t="s">
        <v>598</v>
      </c>
      <c r="D174" s="9">
        <v>32000</v>
      </c>
    </row>
    <row r="175" spans="1:4" x14ac:dyDescent="0.2">
      <c r="A175" t="s">
        <v>600</v>
      </c>
      <c r="B175" t="s">
        <v>1664</v>
      </c>
      <c r="C175">
        <v>8</v>
      </c>
      <c r="D175" s="9">
        <v>32000</v>
      </c>
    </row>
    <row r="176" spans="1:4" x14ac:dyDescent="0.2">
      <c r="A176" t="s">
        <v>601</v>
      </c>
      <c r="B176" t="s">
        <v>1664</v>
      </c>
      <c r="C176">
        <v>28</v>
      </c>
      <c r="D176" s="9">
        <v>36171</v>
      </c>
    </row>
    <row r="177" spans="1:4" x14ac:dyDescent="0.2">
      <c r="A177" t="s">
        <v>602</v>
      </c>
      <c r="B177" t="s">
        <v>1664</v>
      </c>
      <c r="C177">
        <v>5</v>
      </c>
      <c r="D177" s="9">
        <v>73685</v>
      </c>
    </row>
    <row r="178" spans="1:4" x14ac:dyDescent="0.2">
      <c r="A178" t="s">
        <v>603</v>
      </c>
      <c r="B178" t="s">
        <v>1665</v>
      </c>
      <c r="C178">
        <v>1</v>
      </c>
      <c r="D178" s="9">
        <v>32000</v>
      </c>
    </row>
    <row r="179" spans="1:4" x14ac:dyDescent="0.2">
      <c r="A179" t="s">
        <v>605</v>
      </c>
      <c r="B179" t="s">
        <v>1665</v>
      </c>
      <c r="C179">
        <v>6</v>
      </c>
      <c r="D179" s="9">
        <v>32000</v>
      </c>
    </row>
    <row r="180" spans="1:4" x14ac:dyDescent="0.2">
      <c r="A180" t="s">
        <v>606</v>
      </c>
      <c r="B180" t="s">
        <v>1665</v>
      </c>
      <c r="C180">
        <v>3</v>
      </c>
      <c r="D180" s="9">
        <v>32000</v>
      </c>
    </row>
    <row r="181" spans="1:4" x14ac:dyDescent="0.2">
      <c r="A181" t="s">
        <v>607</v>
      </c>
      <c r="D181" s="9">
        <v>33377</v>
      </c>
    </row>
    <row r="182" spans="1:4" x14ac:dyDescent="0.2">
      <c r="A182" t="s">
        <v>608</v>
      </c>
      <c r="B182" t="s">
        <v>1666</v>
      </c>
      <c r="C182">
        <v>102</v>
      </c>
      <c r="D182" s="9">
        <v>32000</v>
      </c>
    </row>
    <row r="183" spans="1:4" x14ac:dyDescent="0.2">
      <c r="A183" t="s">
        <v>610</v>
      </c>
      <c r="B183" t="s">
        <v>1666</v>
      </c>
      <c r="C183">
        <v>110</v>
      </c>
      <c r="D183" s="9">
        <v>32000</v>
      </c>
    </row>
    <row r="184" spans="1:4" x14ac:dyDescent="0.2">
      <c r="A184" t="s">
        <v>611</v>
      </c>
      <c r="B184" t="s">
        <v>1666</v>
      </c>
      <c r="C184">
        <v>40</v>
      </c>
      <c r="D184" s="9">
        <v>32000</v>
      </c>
    </row>
    <row r="185" spans="1:4" x14ac:dyDescent="0.2">
      <c r="A185" t="s">
        <v>612</v>
      </c>
      <c r="B185" t="s">
        <v>1666</v>
      </c>
      <c r="C185">
        <v>6</v>
      </c>
      <c r="D185" s="9">
        <v>32000</v>
      </c>
    </row>
    <row r="186" spans="1:4" x14ac:dyDescent="0.2">
      <c r="A186" t="s">
        <v>613</v>
      </c>
      <c r="B186" t="s">
        <v>1667</v>
      </c>
      <c r="C186">
        <v>13</v>
      </c>
      <c r="D186" s="9">
        <v>32000</v>
      </c>
    </row>
    <row r="187" spans="1:4" x14ac:dyDescent="0.2">
      <c r="A187" t="s">
        <v>615</v>
      </c>
      <c r="B187" t="s">
        <v>1667</v>
      </c>
      <c r="C187">
        <v>15</v>
      </c>
      <c r="D187" s="9">
        <v>32000</v>
      </c>
    </row>
    <row r="188" spans="1:4" x14ac:dyDescent="0.2">
      <c r="A188" t="s">
        <v>616</v>
      </c>
      <c r="B188" t="s">
        <v>1667</v>
      </c>
      <c r="C188">
        <v>6</v>
      </c>
      <c r="D188" s="9">
        <v>32000</v>
      </c>
    </row>
    <row r="189" spans="1:4" x14ac:dyDescent="0.2">
      <c r="A189" t="s">
        <v>617</v>
      </c>
      <c r="B189" t="s">
        <v>1667</v>
      </c>
      <c r="C189">
        <v>3</v>
      </c>
      <c r="D189" s="9">
        <v>59315</v>
      </c>
    </row>
    <row r="190" spans="1:4" x14ac:dyDescent="0.2">
      <c r="A190" t="s">
        <v>618</v>
      </c>
      <c r="B190" t="s">
        <v>1668</v>
      </c>
      <c r="C190">
        <v>18</v>
      </c>
      <c r="D190" s="9">
        <v>32000</v>
      </c>
    </row>
    <row r="191" spans="1:4" x14ac:dyDescent="0.2">
      <c r="A191" t="s">
        <v>620</v>
      </c>
      <c r="B191" t="s">
        <v>1668</v>
      </c>
      <c r="C191">
        <v>16</v>
      </c>
      <c r="D191" s="9">
        <v>32000</v>
      </c>
    </row>
    <row r="192" spans="1:4" x14ac:dyDescent="0.2">
      <c r="A192" t="s">
        <v>621</v>
      </c>
      <c r="B192" t="s">
        <v>1668</v>
      </c>
      <c r="C192">
        <v>11</v>
      </c>
      <c r="D192" s="9">
        <v>32000</v>
      </c>
    </row>
    <row r="193" spans="1:4" x14ac:dyDescent="0.2">
      <c r="A193" t="s">
        <v>622</v>
      </c>
      <c r="B193" t="s">
        <v>1668</v>
      </c>
      <c r="C193">
        <v>3</v>
      </c>
      <c r="D193" s="9">
        <v>50526</v>
      </c>
    </row>
    <row r="194" spans="1:4" x14ac:dyDescent="0.2">
      <c r="A194" t="s">
        <v>623</v>
      </c>
      <c r="B194" t="s">
        <v>1669</v>
      </c>
      <c r="C194">
        <v>14</v>
      </c>
      <c r="D194" s="9">
        <v>45575</v>
      </c>
    </row>
    <row r="195" spans="1:4" x14ac:dyDescent="0.2">
      <c r="A195" t="s">
        <v>625</v>
      </c>
      <c r="B195" t="s">
        <v>1669</v>
      </c>
      <c r="C195">
        <v>24</v>
      </c>
      <c r="D195" s="9">
        <v>60941</v>
      </c>
    </row>
    <row r="196" spans="1:4" x14ac:dyDescent="0.2">
      <c r="A196" t="s">
        <v>626</v>
      </c>
      <c r="B196" t="s">
        <v>1669</v>
      </c>
      <c r="C196">
        <v>16</v>
      </c>
      <c r="D196" s="9">
        <v>91934</v>
      </c>
    </row>
    <row r="197" spans="1:4" x14ac:dyDescent="0.2">
      <c r="A197" t="s">
        <v>627</v>
      </c>
      <c r="B197" t="s">
        <v>1669</v>
      </c>
      <c r="C197">
        <v>11</v>
      </c>
      <c r="D197" s="9">
        <v>96000</v>
      </c>
    </row>
    <row r="198" spans="1:4" x14ac:dyDescent="0.2">
      <c r="A198" t="s">
        <v>628</v>
      </c>
      <c r="B198" t="s">
        <v>1670</v>
      </c>
      <c r="C198">
        <v>12</v>
      </c>
      <c r="D198" s="9">
        <v>32000</v>
      </c>
    </row>
    <row r="199" spans="1:4" x14ac:dyDescent="0.2">
      <c r="A199" t="s">
        <v>630</v>
      </c>
      <c r="B199" t="s">
        <v>1670</v>
      </c>
      <c r="C199">
        <v>33</v>
      </c>
      <c r="D199" s="9">
        <v>35348</v>
      </c>
    </row>
    <row r="200" spans="1:4" x14ac:dyDescent="0.2">
      <c r="A200" t="s">
        <v>631</v>
      </c>
      <c r="B200" t="s">
        <v>1670</v>
      </c>
      <c r="C200">
        <v>40</v>
      </c>
      <c r="D200" s="9">
        <v>45091</v>
      </c>
    </row>
    <row r="201" spans="1:4" x14ac:dyDescent="0.2">
      <c r="A201" t="s">
        <v>632</v>
      </c>
      <c r="B201" t="s">
        <v>1670</v>
      </c>
      <c r="C201">
        <v>11</v>
      </c>
      <c r="D201" s="9">
        <v>96000</v>
      </c>
    </row>
    <row r="202" spans="1:4" x14ac:dyDescent="0.2">
      <c r="A202" t="s">
        <v>633</v>
      </c>
      <c r="D202" s="9">
        <v>62916</v>
      </c>
    </row>
    <row r="203" spans="1:4" x14ac:dyDescent="0.2">
      <c r="A203" t="s">
        <v>635</v>
      </c>
      <c r="B203" t="s">
        <v>1671</v>
      </c>
      <c r="C203">
        <v>15</v>
      </c>
      <c r="D203" s="9">
        <v>58092</v>
      </c>
    </row>
    <row r="204" spans="1:4" x14ac:dyDescent="0.2">
      <c r="A204" t="s">
        <v>636</v>
      </c>
      <c r="B204" t="s">
        <v>1671</v>
      </c>
      <c r="C204">
        <v>54</v>
      </c>
      <c r="D204" s="9">
        <v>96000</v>
      </c>
    </row>
    <row r="205" spans="1:4" x14ac:dyDescent="0.2">
      <c r="A205" t="s">
        <v>637</v>
      </c>
      <c r="B205" t="s">
        <v>1671</v>
      </c>
      <c r="C205">
        <v>80</v>
      </c>
      <c r="D205" s="9">
        <v>96000</v>
      </c>
    </row>
    <row r="206" spans="1:4" x14ac:dyDescent="0.2">
      <c r="A206" t="s">
        <v>638</v>
      </c>
      <c r="D206" s="9">
        <v>32000</v>
      </c>
    </row>
    <row r="207" spans="1:4" x14ac:dyDescent="0.2">
      <c r="A207" t="s">
        <v>640</v>
      </c>
      <c r="B207" t="s">
        <v>1672</v>
      </c>
      <c r="C207">
        <v>20</v>
      </c>
      <c r="D207" s="9">
        <v>42370</v>
      </c>
    </row>
    <row r="208" spans="1:4" x14ac:dyDescent="0.2">
      <c r="A208" t="s">
        <v>641</v>
      </c>
      <c r="B208" t="s">
        <v>1672</v>
      </c>
      <c r="C208">
        <v>47</v>
      </c>
      <c r="D208" s="9">
        <v>58196</v>
      </c>
    </row>
    <row r="209" spans="1:4" x14ac:dyDescent="0.2">
      <c r="A209" t="s">
        <v>646</v>
      </c>
      <c r="B209" t="s">
        <v>1672</v>
      </c>
      <c r="C209">
        <v>10</v>
      </c>
      <c r="D209" s="9">
        <v>63225</v>
      </c>
    </row>
    <row r="210" spans="1:4" x14ac:dyDescent="0.2">
      <c r="A210" t="s">
        <v>647</v>
      </c>
      <c r="D210" s="9">
        <v>32000</v>
      </c>
    </row>
    <row r="211" spans="1:4" x14ac:dyDescent="0.2">
      <c r="A211" t="s">
        <v>649</v>
      </c>
      <c r="B211" t="s">
        <v>1673</v>
      </c>
      <c r="C211">
        <v>3</v>
      </c>
      <c r="D211" s="9">
        <v>32000</v>
      </c>
    </row>
    <row r="212" spans="1:4" x14ac:dyDescent="0.2">
      <c r="A212" t="s">
        <v>650</v>
      </c>
      <c r="B212" t="s">
        <v>1673</v>
      </c>
      <c r="C212">
        <v>8</v>
      </c>
      <c r="D212" s="9">
        <v>35897</v>
      </c>
    </row>
    <row r="213" spans="1:4" x14ac:dyDescent="0.2">
      <c r="A213" t="s">
        <v>651</v>
      </c>
      <c r="B213" t="s">
        <v>1673</v>
      </c>
      <c r="C213">
        <v>5</v>
      </c>
      <c r="D213" s="9">
        <v>32000</v>
      </c>
    </row>
    <row r="214" spans="1:4" x14ac:dyDescent="0.2">
      <c r="A214" t="s">
        <v>652</v>
      </c>
      <c r="B214" t="s">
        <v>1674</v>
      </c>
      <c r="C214">
        <v>1</v>
      </c>
      <c r="D214" s="9">
        <v>32000</v>
      </c>
    </row>
    <row r="215" spans="1:4" x14ac:dyDescent="0.2">
      <c r="A215" t="s">
        <v>654</v>
      </c>
      <c r="B215" t="s">
        <v>1674</v>
      </c>
      <c r="C215">
        <v>127</v>
      </c>
      <c r="D215" s="9">
        <v>32000</v>
      </c>
    </row>
    <row r="216" spans="1:4" x14ac:dyDescent="0.2">
      <c r="A216" t="s">
        <v>655</v>
      </c>
      <c r="B216" t="s">
        <v>1674</v>
      </c>
      <c r="C216">
        <v>159</v>
      </c>
      <c r="D216" s="9">
        <v>36225</v>
      </c>
    </row>
    <row r="217" spans="1:4" x14ac:dyDescent="0.2">
      <c r="A217" t="s">
        <v>656</v>
      </c>
      <c r="B217" t="s">
        <v>1674</v>
      </c>
      <c r="C217">
        <v>115</v>
      </c>
      <c r="D217" s="9">
        <v>55692</v>
      </c>
    </row>
    <row r="218" spans="1:4" x14ac:dyDescent="0.2">
      <c r="A218" t="s">
        <v>657</v>
      </c>
      <c r="B218" t="s">
        <v>1675</v>
      </c>
      <c r="C218">
        <v>26</v>
      </c>
      <c r="D218" s="9">
        <v>32000</v>
      </c>
    </row>
    <row r="219" spans="1:4" x14ac:dyDescent="0.2">
      <c r="A219" t="s">
        <v>659</v>
      </c>
      <c r="B219" t="s">
        <v>1675</v>
      </c>
      <c r="C219">
        <v>46</v>
      </c>
      <c r="D219" s="9">
        <v>32000</v>
      </c>
    </row>
    <row r="220" spans="1:4" x14ac:dyDescent="0.2">
      <c r="A220" t="s">
        <v>660</v>
      </c>
      <c r="B220" t="s">
        <v>1675</v>
      </c>
      <c r="C220">
        <v>42</v>
      </c>
      <c r="D220" s="9">
        <v>32000</v>
      </c>
    </row>
    <row r="221" spans="1:4" x14ac:dyDescent="0.2">
      <c r="A221" t="s">
        <v>661</v>
      </c>
      <c r="B221" t="s">
        <v>1675</v>
      </c>
      <c r="C221">
        <v>20</v>
      </c>
      <c r="D221" s="9">
        <v>55546</v>
      </c>
    </row>
    <row r="222" spans="1:4" x14ac:dyDescent="0.2">
      <c r="A222" t="s">
        <v>662</v>
      </c>
      <c r="B222" t="s">
        <v>1676</v>
      </c>
      <c r="C222">
        <v>8</v>
      </c>
      <c r="D222" s="9">
        <v>32000</v>
      </c>
    </row>
    <row r="223" spans="1:4" x14ac:dyDescent="0.2">
      <c r="A223" t="s">
        <v>664</v>
      </c>
      <c r="B223" t="s">
        <v>1676</v>
      </c>
      <c r="C223">
        <v>9</v>
      </c>
      <c r="D223" s="9">
        <v>32000</v>
      </c>
    </row>
    <row r="224" spans="1:4" x14ac:dyDescent="0.2">
      <c r="A224" t="s">
        <v>665</v>
      </c>
      <c r="B224" t="s">
        <v>1676</v>
      </c>
      <c r="C224">
        <v>5</v>
      </c>
      <c r="D224" s="9">
        <v>32000</v>
      </c>
    </row>
    <row r="225" spans="1:4" x14ac:dyDescent="0.2">
      <c r="A225" t="s">
        <v>666</v>
      </c>
      <c r="B225" t="s">
        <v>1676</v>
      </c>
      <c r="C225">
        <v>5</v>
      </c>
      <c r="D225" s="9">
        <v>35655</v>
      </c>
    </row>
    <row r="226" spans="1:4" x14ac:dyDescent="0.2">
      <c r="A226" t="s">
        <v>667</v>
      </c>
      <c r="B226" t="s">
        <v>1677</v>
      </c>
      <c r="C226">
        <v>3</v>
      </c>
      <c r="D226" s="9">
        <v>32000</v>
      </c>
    </row>
    <row r="227" spans="1:4" x14ac:dyDescent="0.2">
      <c r="A227" t="s">
        <v>669</v>
      </c>
      <c r="B227" t="s">
        <v>1677</v>
      </c>
      <c r="C227">
        <v>43</v>
      </c>
      <c r="D227" s="9">
        <v>32000</v>
      </c>
    </row>
    <row r="228" spans="1:4" x14ac:dyDescent="0.2">
      <c r="A228" t="s">
        <v>670</v>
      </c>
      <c r="B228" t="s">
        <v>1677</v>
      </c>
      <c r="C228">
        <v>71</v>
      </c>
      <c r="D228" s="9">
        <v>34412</v>
      </c>
    </row>
    <row r="229" spans="1:4" x14ac:dyDescent="0.2">
      <c r="A229" t="s">
        <v>671</v>
      </c>
      <c r="B229" t="s">
        <v>1677</v>
      </c>
      <c r="C229">
        <v>11</v>
      </c>
      <c r="D229" s="9">
        <v>56043</v>
      </c>
    </row>
    <row r="230" spans="1:4" x14ac:dyDescent="0.2">
      <c r="A230" t="s">
        <v>672</v>
      </c>
      <c r="B230" t="s">
        <v>1678</v>
      </c>
      <c r="C230">
        <v>7</v>
      </c>
      <c r="D230" s="9">
        <v>32000</v>
      </c>
    </row>
    <row r="231" spans="1:4" x14ac:dyDescent="0.2">
      <c r="A231" t="s">
        <v>674</v>
      </c>
      <c r="B231" t="s">
        <v>1678</v>
      </c>
      <c r="C231">
        <v>52</v>
      </c>
      <c r="D231" s="9">
        <v>32000</v>
      </c>
    </row>
    <row r="232" spans="1:4" x14ac:dyDescent="0.2">
      <c r="A232" t="s">
        <v>675</v>
      </c>
      <c r="B232" t="s">
        <v>1678</v>
      </c>
      <c r="C232">
        <v>120</v>
      </c>
      <c r="D232" s="9">
        <v>32000</v>
      </c>
    </row>
    <row r="233" spans="1:4" x14ac:dyDescent="0.2">
      <c r="A233" t="s">
        <v>676</v>
      </c>
      <c r="B233" t="s">
        <v>1678</v>
      </c>
      <c r="C233">
        <v>61</v>
      </c>
      <c r="D233" s="9">
        <v>59686</v>
      </c>
    </row>
    <row r="234" spans="1:4" x14ac:dyDescent="0.2">
      <c r="A234" t="s">
        <v>677</v>
      </c>
      <c r="B234" t="s">
        <v>1679</v>
      </c>
      <c r="C234">
        <v>169</v>
      </c>
      <c r="D234" s="9">
        <v>32000</v>
      </c>
    </row>
    <row r="235" spans="1:4" x14ac:dyDescent="0.2">
      <c r="A235" t="s">
        <v>679</v>
      </c>
      <c r="B235" t="s">
        <v>1679</v>
      </c>
      <c r="C235">
        <v>89</v>
      </c>
      <c r="D235" s="9">
        <v>32000</v>
      </c>
    </row>
    <row r="236" spans="1:4" x14ac:dyDescent="0.2">
      <c r="A236" t="s">
        <v>680</v>
      </c>
      <c r="B236" t="s">
        <v>1679</v>
      </c>
      <c r="C236">
        <v>30</v>
      </c>
      <c r="D236" s="9">
        <v>32000</v>
      </c>
    </row>
    <row r="237" spans="1:4" x14ac:dyDescent="0.2">
      <c r="A237" t="s">
        <v>681</v>
      </c>
      <c r="B237" t="s">
        <v>1679</v>
      </c>
      <c r="C237">
        <v>3</v>
      </c>
      <c r="D237" s="9">
        <v>48748</v>
      </c>
    </row>
    <row r="238" spans="1:4" x14ac:dyDescent="0.2">
      <c r="A238" t="s">
        <v>682</v>
      </c>
      <c r="B238" t="s">
        <v>1680</v>
      </c>
      <c r="C238">
        <v>215</v>
      </c>
      <c r="D238" s="9">
        <v>32000</v>
      </c>
    </row>
    <row r="239" spans="1:4" x14ac:dyDescent="0.2">
      <c r="A239" t="s">
        <v>684</v>
      </c>
      <c r="B239" t="s">
        <v>1680</v>
      </c>
      <c r="C239">
        <v>407</v>
      </c>
      <c r="D239" s="9">
        <v>32000</v>
      </c>
    </row>
    <row r="240" spans="1:4" x14ac:dyDescent="0.2">
      <c r="A240" t="s">
        <v>685</v>
      </c>
      <c r="B240" t="s">
        <v>1680</v>
      </c>
      <c r="C240">
        <v>291</v>
      </c>
      <c r="D240" s="9">
        <v>32000</v>
      </c>
    </row>
    <row r="241" spans="1:4" x14ac:dyDescent="0.2">
      <c r="A241" t="s">
        <v>686</v>
      </c>
      <c r="B241" t="s">
        <v>1680</v>
      </c>
      <c r="C241">
        <v>62</v>
      </c>
      <c r="D241" s="9">
        <v>47487</v>
      </c>
    </row>
    <row r="242" spans="1:4" x14ac:dyDescent="0.2">
      <c r="A242" t="s">
        <v>687</v>
      </c>
      <c r="B242" t="s">
        <v>1681</v>
      </c>
      <c r="C242">
        <v>109</v>
      </c>
      <c r="D242" s="9">
        <v>32000</v>
      </c>
    </row>
    <row r="243" spans="1:4" x14ac:dyDescent="0.2">
      <c r="A243" t="s">
        <v>689</v>
      </c>
      <c r="B243" t="s">
        <v>1681</v>
      </c>
      <c r="C243">
        <v>332</v>
      </c>
      <c r="D243" s="9">
        <v>32000</v>
      </c>
    </row>
    <row r="244" spans="1:4" x14ac:dyDescent="0.2">
      <c r="A244" t="s">
        <v>690</v>
      </c>
      <c r="B244" t="s">
        <v>1681</v>
      </c>
      <c r="C244">
        <v>228</v>
      </c>
      <c r="D244" s="9">
        <v>32000</v>
      </c>
    </row>
    <row r="245" spans="1:4" x14ac:dyDescent="0.2">
      <c r="A245" t="s">
        <v>691</v>
      </c>
      <c r="B245" t="s">
        <v>1681</v>
      </c>
      <c r="C245">
        <v>33</v>
      </c>
      <c r="D245" s="9">
        <v>43309</v>
      </c>
    </row>
    <row r="246" spans="1:4" x14ac:dyDescent="0.2">
      <c r="A246" t="s">
        <v>692</v>
      </c>
      <c r="B246" t="s">
        <v>1682</v>
      </c>
      <c r="C246">
        <v>304</v>
      </c>
      <c r="D246" s="9">
        <v>32000</v>
      </c>
    </row>
    <row r="247" spans="1:4" x14ac:dyDescent="0.2">
      <c r="A247" t="s">
        <v>694</v>
      </c>
      <c r="B247" t="s">
        <v>1682</v>
      </c>
      <c r="C247">
        <v>152</v>
      </c>
      <c r="D247" s="9">
        <v>32000</v>
      </c>
    </row>
    <row r="248" spans="1:4" x14ac:dyDescent="0.2">
      <c r="A248" t="s">
        <v>695</v>
      </c>
      <c r="B248" t="s">
        <v>1682</v>
      </c>
      <c r="C248">
        <v>45</v>
      </c>
      <c r="D248" s="9">
        <v>32000</v>
      </c>
    </row>
    <row r="249" spans="1:4" x14ac:dyDescent="0.2">
      <c r="A249" t="s">
        <v>696</v>
      </c>
      <c r="B249" t="s">
        <v>1682</v>
      </c>
      <c r="C249">
        <v>6</v>
      </c>
      <c r="D249" s="9">
        <v>42221</v>
      </c>
    </row>
    <row r="250" spans="1:4" x14ac:dyDescent="0.2">
      <c r="A250" t="s">
        <v>697</v>
      </c>
      <c r="B250" t="s">
        <v>1683</v>
      </c>
      <c r="C250">
        <v>2</v>
      </c>
      <c r="D250" s="9">
        <v>32000</v>
      </c>
    </row>
    <row r="251" spans="1:4" x14ac:dyDescent="0.2">
      <c r="A251" t="s">
        <v>699</v>
      </c>
      <c r="B251" t="s">
        <v>1683</v>
      </c>
      <c r="C251">
        <v>11</v>
      </c>
      <c r="D251" s="9">
        <v>32000</v>
      </c>
    </row>
    <row r="252" spans="1:4" x14ac:dyDescent="0.2">
      <c r="A252" t="s">
        <v>700</v>
      </c>
      <c r="B252" t="s">
        <v>1683</v>
      </c>
      <c r="C252">
        <v>13</v>
      </c>
      <c r="D252" s="9">
        <v>39713</v>
      </c>
    </row>
    <row r="253" spans="1:4" x14ac:dyDescent="0.2">
      <c r="A253" t="s">
        <v>701</v>
      </c>
      <c r="B253" t="s">
        <v>1683</v>
      </c>
      <c r="C253">
        <v>1</v>
      </c>
      <c r="D253" s="9">
        <v>50891</v>
      </c>
    </row>
    <row r="254" spans="1:4" x14ac:dyDescent="0.2">
      <c r="A254" t="s">
        <v>702</v>
      </c>
      <c r="B254" t="s">
        <v>1684</v>
      </c>
      <c r="C254">
        <v>23</v>
      </c>
      <c r="D254" s="9">
        <v>32000</v>
      </c>
    </row>
    <row r="255" spans="1:4" x14ac:dyDescent="0.2">
      <c r="A255" t="s">
        <v>704</v>
      </c>
      <c r="B255" t="s">
        <v>1684</v>
      </c>
      <c r="C255">
        <v>56</v>
      </c>
      <c r="D255" s="9">
        <v>32000</v>
      </c>
    </row>
    <row r="256" spans="1:4" x14ac:dyDescent="0.2">
      <c r="A256" t="s">
        <v>705</v>
      </c>
      <c r="B256" t="s">
        <v>1684</v>
      </c>
      <c r="C256">
        <v>38</v>
      </c>
      <c r="D256" s="9">
        <v>32000</v>
      </c>
    </row>
    <row r="257" spans="1:4" x14ac:dyDescent="0.2">
      <c r="A257" t="s">
        <v>706</v>
      </c>
      <c r="B257" t="s">
        <v>1684</v>
      </c>
      <c r="C257">
        <v>16</v>
      </c>
      <c r="D257" s="9">
        <v>38642</v>
      </c>
    </row>
    <row r="258" spans="1:4" x14ac:dyDescent="0.2">
      <c r="A258" t="s">
        <v>707</v>
      </c>
      <c r="B258" t="s">
        <v>1685</v>
      </c>
      <c r="C258">
        <v>38</v>
      </c>
      <c r="D258" s="9">
        <v>32000</v>
      </c>
    </row>
    <row r="259" spans="1:4" x14ac:dyDescent="0.2">
      <c r="A259" t="s">
        <v>709</v>
      </c>
      <c r="B259" t="s">
        <v>1685</v>
      </c>
      <c r="C259">
        <v>53</v>
      </c>
      <c r="D259" s="9">
        <v>32000</v>
      </c>
    </row>
    <row r="260" spans="1:4" x14ac:dyDescent="0.2">
      <c r="A260" t="s">
        <v>710</v>
      </c>
      <c r="B260" t="s">
        <v>1685</v>
      </c>
      <c r="C260">
        <v>48</v>
      </c>
      <c r="D260" s="9">
        <v>32000</v>
      </c>
    </row>
    <row r="261" spans="1:4" x14ac:dyDescent="0.2">
      <c r="A261" t="s">
        <v>711</v>
      </c>
      <c r="B261" t="s">
        <v>1685</v>
      </c>
      <c r="C261">
        <v>12</v>
      </c>
      <c r="D261" s="9">
        <v>32000</v>
      </c>
    </row>
    <row r="262" spans="1:4" x14ac:dyDescent="0.2">
      <c r="A262" t="s">
        <v>712</v>
      </c>
      <c r="D262" s="9">
        <v>65269</v>
      </c>
    </row>
    <row r="263" spans="1:4" x14ac:dyDescent="0.2">
      <c r="A263" t="s">
        <v>714</v>
      </c>
      <c r="D263" s="9">
        <v>81052</v>
      </c>
    </row>
    <row r="264" spans="1:4" x14ac:dyDescent="0.2">
      <c r="A264" t="s">
        <v>715</v>
      </c>
      <c r="B264" t="s">
        <v>1686</v>
      </c>
      <c r="C264">
        <v>23</v>
      </c>
      <c r="D264" s="9">
        <v>96000</v>
      </c>
    </row>
    <row r="265" spans="1:4" x14ac:dyDescent="0.2">
      <c r="A265" t="s">
        <v>716</v>
      </c>
      <c r="B265" t="s">
        <v>1686</v>
      </c>
      <c r="C265">
        <v>16</v>
      </c>
      <c r="D265" s="9">
        <v>96000</v>
      </c>
    </row>
    <row r="266" spans="1:4" x14ac:dyDescent="0.2">
      <c r="A266" t="s">
        <v>717</v>
      </c>
      <c r="B266" t="s">
        <v>1687</v>
      </c>
      <c r="C266">
        <v>29</v>
      </c>
      <c r="D266" s="9">
        <v>70678</v>
      </c>
    </row>
    <row r="267" spans="1:4" x14ac:dyDescent="0.2">
      <c r="A267" t="s">
        <v>719</v>
      </c>
      <c r="B267" t="s">
        <v>1687</v>
      </c>
      <c r="C267">
        <v>18</v>
      </c>
      <c r="D267" s="9">
        <v>96000</v>
      </c>
    </row>
    <row r="268" spans="1:4" x14ac:dyDescent="0.2">
      <c r="A268" t="s">
        <v>720</v>
      </c>
      <c r="B268" t="s">
        <v>1687</v>
      </c>
      <c r="C268">
        <v>10</v>
      </c>
      <c r="D268" s="9">
        <v>96000</v>
      </c>
    </row>
    <row r="269" spans="1:4" x14ac:dyDescent="0.2">
      <c r="A269" t="s">
        <v>721</v>
      </c>
      <c r="D269" s="9">
        <v>96000</v>
      </c>
    </row>
    <row r="270" spans="1:4" x14ac:dyDescent="0.2">
      <c r="A270" t="s">
        <v>722</v>
      </c>
      <c r="B270" t="s">
        <v>1688</v>
      </c>
      <c r="C270">
        <v>1</v>
      </c>
      <c r="D270" s="9">
        <v>92958</v>
      </c>
    </row>
    <row r="271" spans="1:4" x14ac:dyDescent="0.2">
      <c r="A271" t="s">
        <v>724</v>
      </c>
      <c r="D271" s="9">
        <v>96000</v>
      </c>
    </row>
    <row r="272" spans="1:4" x14ac:dyDescent="0.2">
      <c r="A272" t="s">
        <v>725</v>
      </c>
      <c r="B272" t="s">
        <v>1688</v>
      </c>
      <c r="C272">
        <v>4</v>
      </c>
      <c r="D272" s="9">
        <v>96000</v>
      </c>
    </row>
    <row r="273" spans="1:4" x14ac:dyDescent="0.2">
      <c r="A273" t="s">
        <v>726</v>
      </c>
      <c r="B273" t="s">
        <v>1688</v>
      </c>
      <c r="C273">
        <v>6</v>
      </c>
      <c r="D273" s="9">
        <v>96000</v>
      </c>
    </row>
    <row r="274" spans="1:4" x14ac:dyDescent="0.2">
      <c r="A274" t="s">
        <v>727</v>
      </c>
      <c r="B274" t="s">
        <v>1689</v>
      </c>
      <c r="C274">
        <v>3</v>
      </c>
      <c r="D274" s="9">
        <v>76302</v>
      </c>
    </row>
    <row r="275" spans="1:4" x14ac:dyDescent="0.2">
      <c r="A275" t="s">
        <v>729</v>
      </c>
      <c r="B275" t="s">
        <v>1689</v>
      </c>
      <c r="C275">
        <v>4</v>
      </c>
      <c r="D275" s="9">
        <v>85748</v>
      </c>
    </row>
    <row r="276" spans="1:4" x14ac:dyDescent="0.2">
      <c r="A276" t="s">
        <v>730</v>
      </c>
      <c r="B276" t="s">
        <v>1689</v>
      </c>
      <c r="C276">
        <v>11</v>
      </c>
      <c r="D276" s="9">
        <v>96000</v>
      </c>
    </row>
    <row r="277" spans="1:4" x14ac:dyDescent="0.2">
      <c r="A277" t="s">
        <v>731</v>
      </c>
      <c r="B277" t="s">
        <v>1689</v>
      </c>
      <c r="C277">
        <v>14</v>
      </c>
      <c r="D277" s="9">
        <v>96000</v>
      </c>
    </row>
    <row r="278" spans="1:4" x14ac:dyDescent="0.2">
      <c r="A278" t="s">
        <v>732</v>
      </c>
      <c r="D278" s="9">
        <v>72877</v>
      </c>
    </row>
    <row r="279" spans="1:4" x14ac:dyDescent="0.2">
      <c r="A279" t="s">
        <v>734</v>
      </c>
      <c r="B279" t="s">
        <v>1690</v>
      </c>
      <c r="C279">
        <v>22</v>
      </c>
      <c r="D279" s="9">
        <v>96000</v>
      </c>
    </row>
    <row r="280" spans="1:4" x14ac:dyDescent="0.2">
      <c r="A280" t="s">
        <v>735</v>
      </c>
      <c r="B280" t="s">
        <v>1690</v>
      </c>
      <c r="C280">
        <v>26</v>
      </c>
      <c r="D280" s="9">
        <v>76887</v>
      </c>
    </row>
    <row r="281" spans="1:4" x14ac:dyDescent="0.2">
      <c r="A281" t="s">
        <v>736</v>
      </c>
      <c r="B281" t="s">
        <v>1690</v>
      </c>
      <c r="C281">
        <v>8</v>
      </c>
      <c r="D281" s="9">
        <v>96000</v>
      </c>
    </row>
    <row r="282" spans="1:4" x14ac:dyDescent="0.2">
      <c r="A282" t="s">
        <v>737</v>
      </c>
      <c r="B282" t="s">
        <v>1691</v>
      </c>
      <c r="C282">
        <v>2</v>
      </c>
      <c r="D282" s="9">
        <v>57002</v>
      </c>
    </row>
    <row r="283" spans="1:4" x14ac:dyDescent="0.2">
      <c r="A283" t="s">
        <v>739</v>
      </c>
      <c r="B283" t="s">
        <v>1691</v>
      </c>
      <c r="C283">
        <v>15</v>
      </c>
      <c r="D283" s="9">
        <v>84567</v>
      </c>
    </row>
    <row r="284" spans="1:4" x14ac:dyDescent="0.2">
      <c r="A284" t="s">
        <v>740</v>
      </c>
      <c r="B284" t="s">
        <v>1691</v>
      </c>
      <c r="C284">
        <v>9</v>
      </c>
      <c r="D284" s="9">
        <v>96000</v>
      </c>
    </row>
    <row r="285" spans="1:4" x14ac:dyDescent="0.2">
      <c r="A285" t="s">
        <v>741</v>
      </c>
      <c r="B285" t="s">
        <v>1691</v>
      </c>
      <c r="C285">
        <v>4</v>
      </c>
      <c r="D285" s="9">
        <v>96000</v>
      </c>
    </row>
    <row r="286" spans="1:4" x14ac:dyDescent="0.2">
      <c r="A286" t="s">
        <v>742</v>
      </c>
      <c r="B286" t="s">
        <v>1692</v>
      </c>
      <c r="C286">
        <v>2</v>
      </c>
      <c r="D286" s="9">
        <v>58260</v>
      </c>
    </row>
    <row r="287" spans="1:4" x14ac:dyDescent="0.2">
      <c r="A287" t="s">
        <v>744</v>
      </c>
      <c r="D287" s="9">
        <v>69118</v>
      </c>
    </row>
    <row r="288" spans="1:4" x14ac:dyDescent="0.2">
      <c r="A288" t="s">
        <v>745</v>
      </c>
      <c r="B288" t="s">
        <v>1692</v>
      </c>
      <c r="C288">
        <v>4</v>
      </c>
      <c r="D288" s="9">
        <v>96000</v>
      </c>
    </row>
    <row r="289" spans="1:4" x14ac:dyDescent="0.2">
      <c r="A289" t="s">
        <v>746</v>
      </c>
      <c r="B289" t="s">
        <v>1692</v>
      </c>
      <c r="C289">
        <v>8</v>
      </c>
      <c r="D289" s="9">
        <v>96000</v>
      </c>
    </row>
    <row r="290" spans="1:4" x14ac:dyDescent="0.2">
      <c r="A290" t="s">
        <v>747</v>
      </c>
      <c r="B290" t="s">
        <v>1693</v>
      </c>
      <c r="C290">
        <v>3</v>
      </c>
      <c r="D290" s="9">
        <v>35537</v>
      </c>
    </row>
    <row r="291" spans="1:4" x14ac:dyDescent="0.2">
      <c r="A291" t="s">
        <v>749</v>
      </c>
      <c r="B291" t="s">
        <v>1693</v>
      </c>
      <c r="C291">
        <v>5</v>
      </c>
      <c r="D291" s="9">
        <v>96000</v>
      </c>
    </row>
    <row r="292" spans="1:4" x14ac:dyDescent="0.2">
      <c r="A292" t="s">
        <v>750</v>
      </c>
      <c r="B292" t="s">
        <v>1693</v>
      </c>
      <c r="C292">
        <v>11</v>
      </c>
      <c r="D292" s="9">
        <v>91011</v>
      </c>
    </row>
    <row r="293" spans="1:4" x14ac:dyDescent="0.2">
      <c r="A293" t="s">
        <v>751</v>
      </c>
      <c r="B293" t="s">
        <v>1693</v>
      </c>
      <c r="C293">
        <v>9</v>
      </c>
      <c r="D293" s="9">
        <v>96000</v>
      </c>
    </row>
    <row r="294" spans="1:4" x14ac:dyDescent="0.2">
      <c r="A294" t="s">
        <v>752</v>
      </c>
      <c r="D294" s="9">
        <v>46925</v>
      </c>
    </row>
    <row r="295" spans="1:4" x14ac:dyDescent="0.2">
      <c r="A295" t="s">
        <v>754</v>
      </c>
      <c r="D295" s="9">
        <v>51941</v>
      </c>
    </row>
    <row r="296" spans="1:4" x14ac:dyDescent="0.2">
      <c r="A296" t="s">
        <v>755</v>
      </c>
      <c r="D296" s="9">
        <v>64940</v>
      </c>
    </row>
    <row r="297" spans="1:4" x14ac:dyDescent="0.2">
      <c r="A297" t="s">
        <v>756</v>
      </c>
      <c r="D297" s="9">
        <v>96000</v>
      </c>
    </row>
    <row r="298" spans="1:4" x14ac:dyDescent="0.2">
      <c r="A298" t="s">
        <v>757</v>
      </c>
      <c r="B298" t="s">
        <v>1694</v>
      </c>
      <c r="C298">
        <v>2</v>
      </c>
      <c r="D298" s="9">
        <v>33220</v>
      </c>
    </row>
    <row r="299" spans="1:4" x14ac:dyDescent="0.2">
      <c r="A299" t="s">
        <v>759</v>
      </c>
      <c r="B299" t="s">
        <v>1694</v>
      </c>
      <c r="C299">
        <v>14</v>
      </c>
      <c r="D299" s="9">
        <v>49549</v>
      </c>
    </row>
    <row r="300" spans="1:4" x14ac:dyDescent="0.2">
      <c r="A300" t="s">
        <v>760</v>
      </c>
      <c r="B300" t="s">
        <v>1694</v>
      </c>
      <c r="C300">
        <v>6</v>
      </c>
      <c r="D300" s="9">
        <v>65476</v>
      </c>
    </row>
    <row r="301" spans="1:4" x14ac:dyDescent="0.2">
      <c r="A301" t="s">
        <v>761</v>
      </c>
      <c r="D301" s="9">
        <v>93986</v>
      </c>
    </row>
    <row r="302" spans="1:4" x14ac:dyDescent="0.2">
      <c r="A302" t="s">
        <v>762</v>
      </c>
      <c r="B302" t="s">
        <v>1695</v>
      </c>
      <c r="C302">
        <v>27</v>
      </c>
      <c r="D302" s="9">
        <v>35070</v>
      </c>
    </row>
    <row r="303" spans="1:4" x14ac:dyDescent="0.2">
      <c r="A303" t="s">
        <v>764</v>
      </c>
      <c r="B303" t="s">
        <v>1695</v>
      </c>
      <c r="C303">
        <v>46</v>
      </c>
      <c r="D303" s="9">
        <v>52565</v>
      </c>
    </row>
    <row r="304" spans="1:4" x14ac:dyDescent="0.2">
      <c r="A304" t="s">
        <v>765</v>
      </c>
      <c r="B304" t="s">
        <v>1695</v>
      </c>
      <c r="C304">
        <v>24</v>
      </c>
      <c r="D304" s="9">
        <v>69343</v>
      </c>
    </row>
    <row r="305" spans="1:4" x14ac:dyDescent="0.2">
      <c r="A305" t="s">
        <v>766</v>
      </c>
      <c r="B305" t="s">
        <v>1695</v>
      </c>
      <c r="C305">
        <v>25</v>
      </c>
      <c r="D305" s="9">
        <v>96000</v>
      </c>
    </row>
    <row r="306" spans="1:4" x14ac:dyDescent="0.2">
      <c r="A306" t="s">
        <v>767</v>
      </c>
      <c r="B306" t="s">
        <v>1696</v>
      </c>
      <c r="C306">
        <v>31</v>
      </c>
      <c r="D306" s="9">
        <v>32000</v>
      </c>
    </row>
    <row r="307" spans="1:4" x14ac:dyDescent="0.2">
      <c r="A307" t="s">
        <v>769</v>
      </c>
      <c r="B307" t="s">
        <v>1696</v>
      </c>
      <c r="C307">
        <v>57</v>
      </c>
      <c r="D307" s="9">
        <v>35643</v>
      </c>
    </row>
    <row r="308" spans="1:4" x14ac:dyDescent="0.2">
      <c r="A308" t="s">
        <v>770</v>
      </c>
      <c r="B308" t="s">
        <v>1696</v>
      </c>
      <c r="C308">
        <v>21</v>
      </c>
      <c r="D308" s="9">
        <v>56833</v>
      </c>
    </row>
    <row r="309" spans="1:4" x14ac:dyDescent="0.2">
      <c r="A309" t="s">
        <v>771</v>
      </c>
      <c r="B309" t="s">
        <v>1696</v>
      </c>
      <c r="C309">
        <v>18</v>
      </c>
      <c r="D309" s="9">
        <v>96000</v>
      </c>
    </row>
    <row r="310" spans="1:4" x14ac:dyDescent="0.2">
      <c r="A310" t="s">
        <v>772</v>
      </c>
      <c r="B310" t="s">
        <v>1697</v>
      </c>
      <c r="C310">
        <v>30</v>
      </c>
      <c r="D310" s="9">
        <v>36210</v>
      </c>
    </row>
    <row r="311" spans="1:4" x14ac:dyDescent="0.2">
      <c r="A311" t="s">
        <v>774</v>
      </c>
      <c r="B311" t="s">
        <v>1697</v>
      </c>
      <c r="C311">
        <v>36</v>
      </c>
      <c r="D311" s="9">
        <v>36979</v>
      </c>
    </row>
    <row r="312" spans="1:4" x14ac:dyDescent="0.2">
      <c r="A312" t="s">
        <v>775</v>
      </c>
      <c r="B312" t="s">
        <v>1697</v>
      </c>
      <c r="C312">
        <v>17</v>
      </c>
      <c r="D312" s="9">
        <v>51550</v>
      </c>
    </row>
    <row r="313" spans="1:4" x14ac:dyDescent="0.2">
      <c r="A313" t="s">
        <v>776</v>
      </c>
      <c r="B313" t="s">
        <v>1697</v>
      </c>
      <c r="C313">
        <v>3</v>
      </c>
      <c r="D313" s="9">
        <v>96000</v>
      </c>
    </row>
    <row r="314" spans="1:4" x14ac:dyDescent="0.2">
      <c r="A314" t="s">
        <v>777</v>
      </c>
      <c r="B314" t="s">
        <v>1698</v>
      </c>
      <c r="C314">
        <v>1</v>
      </c>
      <c r="D314" s="9">
        <v>32000</v>
      </c>
    </row>
    <row r="315" spans="1:4" x14ac:dyDescent="0.2">
      <c r="A315" t="s">
        <v>779</v>
      </c>
      <c r="D315" s="9">
        <v>62876</v>
      </c>
    </row>
    <row r="316" spans="1:4" x14ac:dyDescent="0.2">
      <c r="A316" t="s">
        <v>780</v>
      </c>
      <c r="B316" t="s">
        <v>1698</v>
      </c>
      <c r="C316">
        <v>1</v>
      </c>
      <c r="D316" s="9">
        <v>67448</v>
      </c>
    </row>
    <row r="317" spans="1:4" x14ac:dyDescent="0.2">
      <c r="A317" t="s">
        <v>781</v>
      </c>
      <c r="D317" s="9">
        <v>96000</v>
      </c>
    </row>
    <row r="318" spans="1:4" x14ac:dyDescent="0.2">
      <c r="A318" t="s">
        <v>782</v>
      </c>
      <c r="B318" t="s">
        <v>1699</v>
      </c>
      <c r="C318">
        <v>3</v>
      </c>
      <c r="D318" s="9">
        <v>32000</v>
      </c>
    </row>
    <row r="319" spans="1:4" x14ac:dyDescent="0.2">
      <c r="A319" t="s">
        <v>784</v>
      </c>
      <c r="B319" t="s">
        <v>1699</v>
      </c>
      <c r="C319">
        <v>7</v>
      </c>
      <c r="D319" s="9">
        <v>32000</v>
      </c>
    </row>
    <row r="320" spans="1:4" x14ac:dyDescent="0.2">
      <c r="A320" t="s">
        <v>785</v>
      </c>
      <c r="B320" t="s">
        <v>1699</v>
      </c>
      <c r="C320">
        <v>4</v>
      </c>
      <c r="D320" s="9">
        <v>50775</v>
      </c>
    </row>
    <row r="321" spans="1:4" x14ac:dyDescent="0.2">
      <c r="A321" t="s">
        <v>786</v>
      </c>
      <c r="B321" t="s">
        <v>1699</v>
      </c>
      <c r="C321">
        <v>3</v>
      </c>
      <c r="D321" s="9">
        <v>96000</v>
      </c>
    </row>
    <row r="322" spans="1:4" x14ac:dyDescent="0.2">
      <c r="A322" t="s">
        <v>787</v>
      </c>
      <c r="D322" s="9">
        <v>32000</v>
      </c>
    </row>
    <row r="323" spans="1:4" x14ac:dyDescent="0.2">
      <c r="A323" t="s">
        <v>789</v>
      </c>
      <c r="B323" t="s">
        <v>1700</v>
      </c>
      <c r="C323">
        <v>4</v>
      </c>
      <c r="D323" s="9">
        <v>34637</v>
      </c>
    </row>
    <row r="324" spans="1:4" x14ac:dyDescent="0.2">
      <c r="A324" t="s">
        <v>790</v>
      </c>
      <c r="B324" t="s">
        <v>1700</v>
      </c>
      <c r="C324">
        <v>12</v>
      </c>
      <c r="D324" s="9">
        <v>52365</v>
      </c>
    </row>
    <row r="325" spans="1:4" x14ac:dyDescent="0.2">
      <c r="A325" t="s">
        <v>791</v>
      </c>
      <c r="B325" t="s">
        <v>1700</v>
      </c>
      <c r="C325">
        <v>6</v>
      </c>
      <c r="D325" s="9">
        <v>96000</v>
      </c>
    </row>
    <row r="326" spans="1:4" x14ac:dyDescent="0.2">
      <c r="A326" t="s">
        <v>792</v>
      </c>
      <c r="B326" t="s">
        <v>1701</v>
      </c>
      <c r="C326">
        <v>21</v>
      </c>
      <c r="D326" s="9">
        <v>32000</v>
      </c>
    </row>
    <row r="327" spans="1:4" x14ac:dyDescent="0.2">
      <c r="A327" t="s">
        <v>794</v>
      </c>
      <c r="B327" t="s">
        <v>1701</v>
      </c>
      <c r="C327">
        <v>55</v>
      </c>
      <c r="D327" s="9">
        <v>32000</v>
      </c>
    </row>
    <row r="328" spans="1:4" x14ac:dyDescent="0.2">
      <c r="A328" t="s">
        <v>795</v>
      </c>
      <c r="B328" t="s">
        <v>1701</v>
      </c>
      <c r="C328">
        <v>49</v>
      </c>
      <c r="D328" s="9">
        <v>32000</v>
      </c>
    </row>
    <row r="329" spans="1:4" x14ac:dyDescent="0.2">
      <c r="A329" t="s">
        <v>796</v>
      </c>
      <c r="B329" t="s">
        <v>1701</v>
      </c>
      <c r="C329">
        <v>28</v>
      </c>
      <c r="D329" s="9">
        <v>96000</v>
      </c>
    </row>
    <row r="330" spans="1:4" x14ac:dyDescent="0.2">
      <c r="A330" t="s">
        <v>797</v>
      </c>
      <c r="B330" t="s">
        <v>1702</v>
      </c>
      <c r="C330">
        <v>7</v>
      </c>
      <c r="D330" s="9">
        <v>32000</v>
      </c>
    </row>
    <row r="331" spans="1:4" x14ac:dyDescent="0.2">
      <c r="A331" t="s">
        <v>799</v>
      </c>
      <c r="B331" t="s">
        <v>1702</v>
      </c>
      <c r="C331">
        <v>24</v>
      </c>
      <c r="D331" s="9">
        <v>32000</v>
      </c>
    </row>
    <row r="332" spans="1:4" x14ac:dyDescent="0.2">
      <c r="A332" t="s">
        <v>800</v>
      </c>
      <c r="B332" t="s">
        <v>1702</v>
      </c>
      <c r="C332">
        <v>73</v>
      </c>
      <c r="D332" s="9">
        <v>32000</v>
      </c>
    </row>
    <row r="333" spans="1:4" x14ac:dyDescent="0.2">
      <c r="A333" t="s">
        <v>801</v>
      </c>
      <c r="B333" t="s">
        <v>1702</v>
      </c>
      <c r="C333">
        <v>12</v>
      </c>
      <c r="D333" s="9">
        <v>85413</v>
      </c>
    </row>
    <row r="334" spans="1:4" x14ac:dyDescent="0.2">
      <c r="A334" t="s">
        <v>802</v>
      </c>
      <c r="B334" t="s">
        <v>1703</v>
      </c>
      <c r="C334">
        <v>28</v>
      </c>
      <c r="D334" s="9">
        <v>32000</v>
      </c>
    </row>
    <row r="335" spans="1:4" x14ac:dyDescent="0.2">
      <c r="A335" t="s">
        <v>804</v>
      </c>
      <c r="B335" t="s">
        <v>1703</v>
      </c>
      <c r="C335">
        <v>61</v>
      </c>
      <c r="D335" s="9">
        <v>32000</v>
      </c>
    </row>
    <row r="336" spans="1:4" x14ac:dyDescent="0.2">
      <c r="A336" t="s">
        <v>805</v>
      </c>
      <c r="B336" t="s">
        <v>1703</v>
      </c>
      <c r="C336">
        <v>21</v>
      </c>
      <c r="D336" s="9">
        <v>32000</v>
      </c>
    </row>
    <row r="337" spans="1:4" x14ac:dyDescent="0.2">
      <c r="A337" t="s">
        <v>806</v>
      </c>
      <c r="D337" s="9">
        <v>66818</v>
      </c>
    </row>
    <row r="338" spans="1:4" x14ac:dyDescent="0.2">
      <c r="A338" t="s">
        <v>807</v>
      </c>
      <c r="D338" s="9">
        <v>32000</v>
      </c>
    </row>
    <row r="339" spans="1:4" x14ac:dyDescent="0.2">
      <c r="A339" t="s">
        <v>809</v>
      </c>
      <c r="D339" s="9">
        <v>32000</v>
      </c>
    </row>
    <row r="340" spans="1:4" x14ac:dyDescent="0.2">
      <c r="A340" t="s">
        <v>810</v>
      </c>
      <c r="B340" t="s">
        <v>1704</v>
      </c>
      <c r="C340">
        <v>2</v>
      </c>
      <c r="D340" s="9">
        <v>41671</v>
      </c>
    </row>
    <row r="341" spans="1:4" x14ac:dyDescent="0.2">
      <c r="A341" t="s">
        <v>811</v>
      </c>
      <c r="D341" s="9">
        <v>72246</v>
      </c>
    </row>
    <row r="342" spans="1:4" x14ac:dyDescent="0.2">
      <c r="A342" t="s">
        <v>812</v>
      </c>
      <c r="B342" t="s">
        <v>1705</v>
      </c>
      <c r="C342">
        <v>48</v>
      </c>
      <c r="D342" s="9">
        <v>32000</v>
      </c>
    </row>
    <row r="343" spans="1:4" x14ac:dyDescent="0.2">
      <c r="A343" t="s">
        <v>814</v>
      </c>
      <c r="B343" t="s">
        <v>1705</v>
      </c>
      <c r="C343">
        <v>280</v>
      </c>
      <c r="D343" s="9">
        <v>32000</v>
      </c>
    </row>
    <row r="344" spans="1:4" x14ac:dyDescent="0.2">
      <c r="A344" t="s">
        <v>815</v>
      </c>
      <c r="B344" t="s">
        <v>1705</v>
      </c>
      <c r="C344">
        <v>264</v>
      </c>
      <c r="D344" s="9">
        <v>32000</v>
      </c>
    </row>
    <row r="345" spans="1:4" x14ac:dyDescent="0.2">
      <c r="A345" t="s">
        <v>378</v>
      </c>
      <c r="B345" t="s">
        <v>1705</v>
      </c>
      <c r="C345">
        <v>49</v>
      </c>
      <c r="D345" s="9">
        <v>46018</v>
      </c>
    </row>
    <row r="346" spans="1:4" x14ac:dyDescent="0.2">
      <c r="A346" t="s">
        <v>816</v>
      </c>
      <c r="B346" t="s">
        <v>1706</v>
      </c>
      <c r="C346">
        <v>1</v>
      </c>
      <c r="D346" s="9">
        <v>32000</v>
      </c>
    </row>
    <row r="347" spans="1:4" x14ac:dyDescent="0.2">
      <c r="A347" t="s">
        <v>818</v>
      </c>
      <c r="D347" s="9">
        <v>32000</v>
      </c>
    </row>
    <row r="348" spans="1:4" x14ac:dyDescent="0.2">
      <c r="A348" t="s">
        <v>819</v>
      </c>
      <c r="B348" t="s">
        <v>1706</v>
      </c>
      <c r="C348">
        <v>3</v>
      </c>
      <c r="D348" s="9">
        <v>32000</v>
      </c>
    </row>
    <row r="349" spans="1:4" x14ac:dyDescent="0.2">
      <c r="A349" t="s">
        <v>820</v>
      </c>
      <c r="B349" t="s">
        <v>1706</v>
      </c>
      <c r="C349">
        <v>2</v>
      </c>
      <c r="D349" s="9">
        <v>59031</v>
      </c>
    </row>
    <row r="350" spans="1:4" x14ac:dyDescent="0.2">
      <c r="A350" t="s">
        <v>821</v>
      </c>
      <c r="B350" t="s">
        <v>1707</v>
      </c>
      <c r="C350">
        <v>36</v>
      </c>
      <c r="D350" s="9">
        <v>32000</v>
      </c>
    </row>
    <row r="351" spans="1:4" x14ac:dyDescent="0.2">
      <c r="A351" t="s">
        <v>823</v>
      </c>
      <c r="B351" t="s">
        <v>1707</v>
      </c>
      <c r="C351">
        <v>54</v>
      </c>
      <c r="D351" s="9">
        <v>32000</v>
      </c>
    </row>
    <row r="352" spans="1:4" x14ac:dyDescent="0.2">
      <c r="A352" t="s">
        <v>824</v>
      </c>
      <c r="B352" t="s">
        <v>1707</v>
      </c>
      <c r="C352">
        <v>52</v>
      </c>
      <c r="D352" s="9">
        <v>32000</v>
      </c>
    </row>
    <row r="353" spans="1:4" x14ac:dyDescent="0.2">
      <c r="A353" t="s">
        <v>825</v>
      </c>
      <c r="B353" t="s">
        <v>1707</v>
      </c>
      <c r="C353">
        <v>9</v>
      </c>
      <c r="D353" s="9">
        <v>54973</v>
      </c>
    </row>
    <row r="354" spans="1:4" x14ac:dyDescent="0.2">
      <c r="A354" t="s">
        <v>826</v>
      </c>
      <c r="B354" t="s">
        <v>1708</v>
      </c>
      <c r="C354">
        <v>19</v>
      </c>
      <c r="D354" s="9">
        <v>32000</v>
      </c>
    </row>
    <row r="355" spans="1:4" x14ac:dyDescent="0.2">
      <c r="A355" t="s">
        <v>828</v>
      </c>
      <c r="B355" t="s">
        <v>1708</v>
      </c>
      <c r="C355">
        <v>60</v>
      </c>
      <c r="D355" s="9">
        <v>32000</v>
      </c>
    </row>
    <row r="356" spans="1:4" x14ac:dyDescent="0.2">
      <c r="A356" t="s">
        <v>829</v>
      </c>
      <c r="B356" t="s">
        <v>1708</v>
      </c>
      <c r="C356">
        <v>20</v>
      </c>
      <c r="D356" s="9">
        <v>32000</v>
      </c>
    </row>
    <row r="357" spans="1:4" x14ac:dyDescent="0.2">
      <c r="A357" t="s">
        <v>830</v>
      </c>
      <c r="D357" s="9">
        <v>40254</v>
      </c>
    </row>
    <row r="358" spans="1:4" x14ac:dyDescent="0.2">
      <c r="A358" t="s">
        <v>831</v>
      </c>
      <c r="B358" t="s">
        <v>1709</v>
      </c>
      <c r="C358">
        <v>20</v>
      </c>
      <c r="D358" s="9">
        <v>32000</v>
      </c>
    </row>
    <row r="359" spans="1:4" x14ac:dyDescent="0.2">
      <c r="A359" t="s">
        <v>833</v>
      </c>
      <c r="B359" t="s">
        <v>1709</v>
      </c>
      <c r="C359">
        <v>53</v>
      </c>
      <c r="D359" s="9">
        <v>32000</v>
      </c>
    </row>
    <row r="360" spans="1:4" x14ac:dyDescent="0.2">
      <c r="A360" t="s">
        <v>834</v>
      </c>
      <c r="B360" t="s">
        <v>1709</v>
      </c>
      <c r="C360">
        <v>15</v>
      </c>
      <c r="D360" s="9">
        <v>32000</v>
      </c>
    </row>
    <row r="361" spans="1:4" x14ac:dyDescent="0.2">
      <c r="A361" t="s">
        <v>835</v>
      </c>
      <c r="B361" t="s">
        <v>1709</v>
      </c>
      <c r="C361">
        <v>1</v>
      </c>
      <c r="D361" s="9">
        <v>40890</v>
      </c>
    </row>
    <row r="362" spans="1:4" x14ac:dyDescent="0.2">
      <c r="A362" t="s">
        <v>836</v>
      </c>
      <c r="B362" t="s">
        <v>1710</v>
      </c>
      <c r="C362">
        <v>1</v>
      </c>
      <c r="D362" s="9">
        <v>32000</v>
      </c>
    </row>
    <row r="363" spans="1:4" x14ac:dyDescent="0.2">
      <c r="A363" t="s">
        <v>838</v>
      </c>
      <c r="B363" t="s">
        <v>1710</v>
      </c>
      <c r="C363">
        <v>5</v>
      </c>
      <c r="D363" s="9">
        <v>32000</v>
      </c>
    </row>
    <row r="364" spans="1:4" x14ac:dyDescent="0.2">
      <c r="A364" t="s">
        <v>839</v>
      </c>
      <c r="B364" t="s">
        <v>1710</v>
      </c>
      <c r="C364">
        <v>5</v>
      </c>
      <c r="D364" s="9">
        <v>32000</v>
      </c>
    </row>
    <row r="365" spans="1:4" x14ac:dyDescent="0.2">
      <c r="A365" t="s">
        <v>840</v>
      </c>
      <c r="D365" s="9">
        <v>57752</v>
      </c>
    </row>
    <row r="366" spans="1:4" x14ac:dyDescent="0.2">
      <c r="A366" t="s">
        <v>841</v>
      </c>
      <c r="B366" t="s">
        <v>1711</v>
      </c>
      <c r="C366">
        <v>32</v>
      </c>
      <c r="D366" s="9">
        <v>32000</v>
      </c>
    </row>
    <row r="367" spans="1:4" x14ac:dyDescent="0.2">
      <c r="A367" t="s">
        <v>843</v>
      </c>
      <c r="B367" t="s">
        <v>1711</v>
      </c>
      <c r="C367">
        <v>87</v>
      </c>
      <c r="D367" s="9">
        <v>32000</v>
      </c>
    </row>
    <row r="368" spans="1:4" x14ac:dyDescent="0.2">
      <c r="A368" t="s">
        <v>844</v>
      </c>
      <c r="B368" t="s">
        <v>1711</v>
      </c>
      <c r="C368">
        <v>52</v>
      </c>
      <c r="D368" s="9">
        <v>32000</v>
      </c>
    </row>
    <row r="369" spans="1:4" x14ac:dyDescent="0.2">
      <c r="A369" t="s">
        <v>845</v>
      </c>
      <c r="B369" t="s">
        <v>1711</v>
      </c>
      <c r="C369">
        <v>16</v>
      </c>
      <c r="D369" s="9">
        <v>60979</v>
      </c>
    </row>
    <row r="370" spans="1:4" x14ac:dyDescent="0.2">
      <c r="A370" t="s">
        <v>846</v>
      </c>
      <c r="B370" t="s">
        <v>1712</v>
      </c>
      <c r="C370">
        <v>16</v>
      </c>
      <c r="D370" s="9">
        <v>32000</v>
      </c>
    </row>
    <row r="371" spans="1:4" x14ac:dyDescent="0.2">
      <c r="A371" t="s">
        <v>848</v>
      </c>
      <c r="B371" t="s">
        <v>1712</v>
      </c>
      <c r="C371">
        <v>34</v>
      </c>
      <c r="D371" s="9">
        <v>32000</v>
      </c>
    </row>
    <row r="372" spans="1:4" x14ac:dyDescent="0.2">
      <c r="A372" t="s">
        <v>849</v>
      </c>
      <c r="B372" t="s">
        <v>1712</v>
      </c>
      <c r="C372">
        <v>15</v>
      </c>
      <c r="D372" s="9">
        <v>32000</v>
      </c>
    </row>
    <row r="373" spans="1:4" x14ac:dyDescent="0.2">
      <c r="A373" t="s">
        <v>850</v>
      </c>
      <c r="B373" t="s">
        <v>1712</v>
      </c>
      <c r="C373">
        <v>1</v>
      </c>
      <c r="D373" s="9">
        <v>39046</v>
      </c>
    </row>
    <row r="374" spans="1:4" x14ac:dyDescent="0.2">
      <c r="A374" t="s">
        <v>851</v>
      </c>
      <c r="B374" t="s">
        <v>1713</v>
      </c>
      <c r="C374">
        <v>19</v>
      </c>
      <c r="D374" s="9">
        <v>32000</v>
      </c>
    </row>
    <row r="375" spans="1:4" x14ac:dyDescent="0.2">
      <c r="A375" t="s">
        <v>853</v>
      </c>
      <c r="B375" t="s">
        <v>1713</v>
      </c>
      <c r="C375">
        <v>40</v>
      </c>
      <c r="D375" s="9">
        <v>32000</v>
      </c>
    </row>
    <row r="376" spans="1:4" x14ac:dyDescent="0.2">
      <c r="A376" t="s">
        <v>854</v>
      </c>
      <c r="B376" t="s">
        <v>1713</v>
      </c>
      <c r="C376">
        <v>20</v>
      </c>
      <c r="D376" s="9">
        <v>32000</v>
      </c>
    </row>
    <row r="377" spans="1:4" x14ac:dyDescent="0.2">
      <c r="A377" t="s">
        <v>855</v>
      </c>
      <c r="D377" s="9">
        <v>40540</v>
      </c>
    </row>
    <row r="378" spans="1:4" x14ac:dyDescent="0.2">
      <c r="A378" t="s">
        <v>856</v>
      </c>
      <c r="B378" t="s">
        <v>1714</v>
      </c>
      <c r="C378">
        <v>1</v>
      </c>
      <c r="D378" s="9">
        <v>32000</v>
      </c>
    </row>
    <row r="379" spans="1:4" x14ac:dyDescent="0.2">
      <c r="A379" t="s">
        <v>858</v>
      </c>
      <c r="B379" t="s">
        <v>1714</v>
      </c>
      <c r="C379">
        <v>3</v>
      </c>
      <c r="D379" s="9">
        <v>32000</v>
      </c>
    </row>
    <row r="380" spans="1:4" x14ac:dyDescent="0.2">
      <c r="A380" t="s">
        <v>859</v>
      </c>
      <c r="B380" t="s">
        <v>1714</v>
      </c>
      <c r="C380">
        <v>6</v>
      </c>
      <c r="D380" s="9">
        <v>32000</v>
      </c>
    </row>
    <row r="381" spans="1:4" x14ac:dyDescent="0.2">
      <c r="A381" t="s">
        <v>860</v>
      </c>
      <c r="B381" t="s">
        <v>1714</v>
      </c>
      <c r="C381">
        <v>1</v>
      </c>
      <c r="D381" s="9">
        <v>55673</v>
      </c>
    </row>
    <row r="382" spans="1:4" x14ac:dyDescent="0.2">
      <c r="A382" t="s">
        <v>861</v>
      </c>
      <c r="B382" t="s">
        <v>1715</v>
      </c>
      <c r="C382">
        <v>2</v>
      </c>
      <c r="D382" s="9">
        <v>32000</v>
      </c>
    </row>
    <row r="383" spans="1:4" x14ac:dyDescent="0.2">
      <c r="A383" t="s">
        <v>863</v>
      </c>
      <c r="B383" t="s">
        <v>1715</v>
      </c>
      <c r="C383">
        <v>9</v>
      </c>
      <c r="D383" s="9">
        <v>32000</v>
      </c>
    </row>
    <row r="384" spans="1:4" x14ac:dyDescent="0.2">
      <c r="A384" t="s">
        <v>864</v>
      </c>
      <c r="B384" t="s">
        <v>1715</v>
      </c>
      <c r="C384">
        <v>17</v>
      </c>
      <c r="D384" s="9">
        <v>32000</v>
      </c>
    </row>
    <row r="385" spans="1:4" x14ac:dyDescent="0.2">
      <c r="A385" t="s">
        <v>865</v>
      </c>
      <c r="B385" t="s">
        <v>1715</v>
      </c>
      <c r="C385">
        <v>7</v>
      </c>
      <c r="D385" s="9">
        <v>35046</v>
      </c>
    </row>
    <row r="386" spans="1:4" x14ac:dyDescent="0.2">
      <c r="A386" t="s">
        <v>866</v>
      </c>
      <c r="B386" t="s">
        <v>1716</v>
      </c>
      <c r="C386">
        <v>19</v>
      </c>
      <c r="D386" s="9">
        <v>32000</v>
      </c>
    </row>
    <row r="387" spans="1:4" x14ac:dyDescent="0.2">
      <c r="A387" t="s">
        <v>868</v>
      </c>
      <c r="B387" t="s">
        <v>1716</v>
      </c>
      <c r="C387">
        <v>19</v>
      </c>
      <c r="D387" s="9">
        <v>32000</v>
      </c>
    </row>
    <row r="388" spans="1:4" x14ac:dyDescent="0.2">
      <c r="A388" t="s">
        <v>869</v>
      </c>
      <c r="B388" t="s">
        <v>1716</v>
      </c>
      <c r="C388">
        <v>25</v>
      </c>
      <c r="D388" s="9">
        <v>48833</v>
      </c>
    </row>
    <row r="389" spans="1:4" x14ac:dyDescent="0.2">
      <c r="A389" t="s">
        <v>870</v>
      </c>
      <c r="B389" t="s">
        <v>1716</v>
      </c>
      <c r="C389">
        <v>8</v>
      </c>
      <c r="D389" s="9">
        <v>35066</v>
      </c>
    </row>
    <row r="390" spans="1:4" x14ac:dyDescent="0.2">
      <c r="A390" t="s">
        <v>871</v>
      </c>
      <c r="B390" t="s">
        <v>1717</v>
      </c>
      <c r="C390">
        <v>19</v>
      </c>
      <c r="D390" s="9">
        <v>32000</v>
      </c>
    </row>
    <row r="391" spans="1:4" x14ac:dyDescent="0.2">
      <c r="A391" t="s">
        <v>873</v>
      </c>
      <c r="B391" t="s">
        <v>1717</v>
      </c>
      <c r="C391">
        <v>14</v>
      </c>
      <c r="D391" s="9">
        <v>40153</v>
      </c>
    </row>
    <row r="392" spans="1:4" x14ac:dyDescent="0.2">
      <c r="A392" t="s">
        <v>874</v>
      </c>
      <c r="B392" t="s">
        <v>1717</v>
      </c>
      <c r="C392">
        <v>20</v>
      </c>
      <c r="D392" s="9">
        <v>77022</v>
      </c>
    </row>
    <row r="393" spans="1:4" x14ac:dyDescent="0.2">
      <c r="A393" t="s">
        <v>875</v>
      </c>
      <c r="B393" t="s">
        <v>1717</v>
      </c>
      <c r="C393">
        <v>16</v>
      </c>
      <c r="D393" s="9">
        <v>96000</v>
      </c>
    </row>
    <row r="394" spans="1:4" x14ac:dyDescent="0.2">
      <c r="A394" t="s">
        <v>876</v>
      </c>
      <c r="B394" t="s">
        <v>1718</v>
      </c>
      <c r="C394">
        <v>45</v>
      </c>
      <c r="D394" s="9">
        <v>32000</v>
      </c>
    </row>
    <row r="395" spans="1:4" x14ac:dyDescent="0.2">
      <c r="A395" t="s">
        <v>878</v>
      </c>
      <c r="B395" t="s">
        <v>1718</v>
      </c>
      <c r="C395">
        <v>99</v>
      </c>
      <c r="D395" s="9">
        <v>50016</v>
      </c>
    </row>
    <row r="396" spans="1:4" x14ac:dyDescent="0.2">
      <c r="A396" t="s">
        <v>879</v>
      </c>
      <c r="B396" t="s">
        <v>1718</v>
      </c>
      <c r="C396">
        <v>59</v>
      </c>
      <c r="D396" s="9">
        <v>96000</v>
      </c>
    </row>
    <row r="397" spans="1:4" x14ac:dyDescent="0.2">
      <c r="A397" t="s">
        <v>880</v>
      </c>
      <c r="B397" t="s">
        <v>1718</v>
      </c>
      <c r="C397">
        <v>35</v>
      </c>
      <c r="D397" s="9">
        <v>96000</v>
      </c>
    </row>
    <row r="398" spans="1:4" x14ac:dyDescent="0.2">
      <c r="A398" t="s">
        <v>881</v>
      </c>
      <c r="B398" t="s">
        <v>1719</v>
      </c>
      <c r="C398">
        <v>21</v>
      </c>
      <c r="D398" s="9">
        <v>32000</v>
      </c>
    </row>
    <row r="399" spans="1:4" x14ac:dyDescent="0.2">
      <c r="A399" t="s">
        <v>883</v>
      </c>
      <c r="B399" t="s">
        <v>1719</v>
      </c>
      <c r="C399">
        <v>9</v>
      </c>
      <c r="D399" s="9">
        <v>48849</v>
      </c>
    </row>
    <row r="400" spans="1:4" x14ac:dyDescent="0.2">
      <c r="A400" t="s">
        <v>884</v>
      </c>
      <c r="B400" t="s">
        <v>1719</v>
      </c>
      <c r="C400">
        <v>5</v>
      </c>
      <c r="D400" s="9">
        <v>51735</v>
      </c>
    </row>
    <row r="401" spans="1:4" x14ac:dyDescent="0.2">
      <c r="A401" t="s">
        <v>885</v>
      </c>
      <c r="B401" t="s">
        <v>1719</v>
      </c>
      <c r="C401">
        <v>1</v>
      </c>
      <c r="D401" s="9">
        <v>96000</v>
      </c>
    </row>
    <row r="402" spans="1:4" x14ac:dyDescent="0.2">
      <c r="A402" t="s">
        <v>886</v>
      </c>
      <c r="B402" t="s">
        <v>1720</v>
      </c>
      <c r="C402">
        <v>24</v>
      </c>
      <c r="D402" s="9">
        <v>32000</v>
      </c>
    </row>
    <row r="403" spans="1:4" x14ac:dyDescent="0.2">
      <c r="A403" t="s">
        <v>888</v>
      </c>
      <c r="B403" t="s">
        <v>1720</v>
      </c>
      <c r="C403">
        <v>22</v>
      </c>
      <c r="D403" s="9">
        <v>48603</v>
      </c>
    </row>
    <row r="404" spans="1:4" x14ac:dyDescent="0.2">
      <c r="A404" t="s">
        <v>889</v>
      </c>
      <c r="B404" t="s">
        <v>1720</v>
      </c>
      <c r="C404">
        <v>9</v>
      </c>
      <c r="D404" s="9">
        <v>53067</v>
      </c>
    </row>
    <row r="405" spans="1:4" x14ac:dyDescent="0.2">
      <c r="A405" t="s">
        <v>890</v>
      </c>
      <c r="B405" t="s">
        <v>1720</v>
      </c>
      <c r="C405">
        <v>6</v>
      </c>
      <c r="D405" s="9">
        <v>96000</v>
      </c>
    </row>
    <row r="406" spans="1:4" x14ac:dyDescent="0.2">
      <c r="A406" t="s">
        <v>891</v>
      </c>
      <c r="B406" t="s">
        <v>1721</v>
      </c>
      <c r="C406">
        <v>7</v>
      </c>
      <c r="D406" s="9">
        <v>32000</v>
      </c>
    </row>
    <row r="407" spans="1:4" x14ac:dyDescent="0.2">
      <c r="A407" t="s">
        <v>893</v>
      </c>
      <c r="B407" t="s">
        <v>1721</v>
      </c>
      <c r="C407">
        <v>11</v>
      </c>
      <c r="D407" s="9">
        <v>43821</v>
      </c>
    </row>
    <row r="408" spans="1:4" x14ac:dyDescent="0.2">
      <c r="A408" t="s">
        <v>894</v>
      </c>
      <c r="B408" t="s">
        <v>1721</v>
      </c>
      <c r="C408">
        <v>5</v>
      </c>
      <c r="D408" s="9">
        <v>57376</v>
      </c>
    </row>
    <row r="409" spans="1:4" x14ac:dyDescent="0.2">
      <c r="A409" t="s">
        <v>895</v>
      </c>
      <c r="B409" t="s">
        <v>1721</v>
      </c>
      <c r="C409">
        <v>10</v>
      </c>
      <c r="D409" s="9">
        <v>96000</v>
      </c>
    </row>
    <row r="410" spans="1:4" x14ac:dyDescent="0.2">
      <c r="A410" t="s">
        <v>896</v>
      </c>
      <c r="B410" t="s">
        <v>1722</v>
      </c>
      <c r="C410">
        <v>85</v>
      </c>
      <c r="D410" s="9">
        <v>32000</v>
      </c>
    </row>
    <row r="411" spans="1:4" x14ac:dyDescent="0.2">
      <c r="A411" t="s">
        <v>898</v>
      </c>
      <c r="B411" t="s">
        <v>1722</v>
      </c>
      <c r="C411">
        <v>104</v>
      </c>
      <c r="D411" s="9">
        <v>32000</v>
      </c>
    </row>
    <row r="412" spans="1:4" x14ac:dyDescent="0.2">
      <c r="A412" t="s">
        <v>899</v>
      </c>
      <c r="B412" t="s">
        <v>1722</v>
      </c>
      <c r="C412">
        <v>4</v>
      </c>
      <c r="D412" s="9">
        <v>41739</v>
      </c>
    </row>
    <row r="413" spans="1:4" x14ac:dyDescent="0.2">
      <c r="A413" t="s">
        <v>900</v>
      </c>
      <c r="D413" s="9">
        <v>86263</v>
      </c>
    </row>
    <row r="414" spans="1:4" x14ac:dyDescent="0.2">
      <c r="A414" t="s">
        <v>901</v>
      </c>
      <c r="B414" t="s">
        <v>1723</v>
      </c>
      <c r="C414">
        <v>11</v>
      </c>
      <c r="D414" s="9">
        <v>32000</v>
      </c>
    </row>
    <row r="415" spans="1:4" x14ac:dyDescent="0.2">
      <c r="A415" t="s">
        <v>903</v>
      </c>
      <c r="B415" t="s">
        <v>1723</v>
      </c>
      <c r="C415">
        <v>9</v>
      </c>
      <c r="D415" s="9">
        <v>32000</v>
      </c>
    </row>
    <row r="416" spans="1:4" x14ac:dyDescent="0.2">
      <c r="A416" t="s">
        <v>904</v>
      </c>
      <c r="B416" t="s">
        <v>1723</v>
      </c>
      <c r="C416">
        <v>4</v>
      </c>
      <c r="D416" s="9">
        <v>35275</v>
      </c>
    </row>
    <row r="417" spans="1:4" x14ac:dyDescent="0.2">
      <c r="A417" t="s">
        <v>905</v>
      </c>
      <c r="B417" t="s">
        <v>1723</v>
      </c>
      <c r="C417">
        <v>1</v>
      </c>
      <c r="D417" s="9">
        <v>81131</v>
      </c>
    </row>
    <row r="418" spans="1:4" x14ac:dyDescent="0.2">
      <c r="A418" t="s">
        <v>906</v>
      </c>
      <c r="B418" t="s">
        <v>1724</v>
      </c>
      <c r="C418">
        <v>25</v>
      </c>
      <c r="D418" s="9">
        <v>32000</v>
      </c>
    </row>
    <row r="419" spans="1:4" x14ac:dyDescent="0.2">
      <c r="A419" t="s">
        <v>908</v>
      </c>
      <c r="B419" t="s">
        <v>1724</v>
      </c>
      <c r="C419">
        <v>34</v>
      </c>
      <c r="D419" s="9">
        <v>32000</v>
      </c>
    </row>
    <row r="420" spans="1:4" x14ac:dyDescent="0.2">
      <c r="A420" t="s">
        <v>909</v>
      </c>
      <c r="B420" t="s">
        <v>1724</v>
      </c>
      <c r="C420">
        <v>6</v>
      </c>
      <c r="D420" s="9">
        <v>54212</v>
      </c>
    </row>
    <row r="421" spans="1:4" x14ac:dyDescent="0.2">
      <c r="A421" t="s">
        <v>910</v>
      </c>
      <c r="B421" t="s">
        <v>1724</v>
      </c>
      <c r="C421">
        <v>2</v>
      </c>
      <c r="D421" s="9">
        <v>96000</v>
      </c>
    </row>
    <row r="422" spans="1:4" x14ac:dyDescent="0.2">
      <c r="A422" t="s">
        <v>911</v>
      </c>
      <c r="B422" t="s">
        <v>1725</v>
      </c>
      <c r="C422">
        <v>8</v>
      </c>
      <c r="D422" s="9">
        <v>32000</v>
      </c>
    </row>
    <row r="423" spans="1:4" x14ac:dyDescent="0.2">
      <c r="A423" t="s">
        <v>913</v>
      </c>
      <c r="B423" t="s">
        <v>1725</v>
      </c>
      <c r="C423">
        <v>4</v>
      </c>
      <c r="D423" s="9">
        <v>32000</v>
      </c>
    </row>
    <row r="424" spans="1:4" x14ac:dyDescent="0.2">
      <c r="A424" t="s">
        <v>914</v>
      </c>
      <c r="B424" t="s">
        <v>1725</v>
      </c>
      <c r="C424">
        <v>2</v>
      </c>
      <c r="D424" s="9">
        <v>35534</v>
      </c>
    </row>
    <row r="425" spans="1:4" x14ac:dyDescent="0.2">
      <c r="A425" t="s">
        <v>915</v>
      </c>
      <c r="B425" t="s">
        <v>1725</v>
      </c>
      <c r="C425">
        <v>2</v>
      </c>
      <c r="D425" s="9">
        <v>78113</v>
      </c>
    </row>
    <row r="426" spans="1:4" x14ac:dyDescent="0.2">
      <c r="A426" t="s">
        <v>916</v>
      </c>
      <c r="B426" t="s">
        <v>1726</v>
      </c>
      <c r="C426">
        <v>7</v>
      </c>
      <c r="D426" s="9">
        <v>32000</v>
      </c>
    </row>
    <row r="427" spans="1:4" x14ac:dyDescent="0.2">
      <c r="A427" t="s">
        <v>918</v>
      </c>
      <c r="B427" t="s">
        <v>1726</v>
      </c>
      <c r="C427">
        <v>13</v>
      </c>
      <c r="D427" s="9">
        <v>32000</v>
      </c>
    </row>
    <row r="428" spans="1:4" x14ac:dyDescent="0.2">
      <c r="A428" t="s">
        <v>919</v>
      </c>
      <c r="B428" t="s">
        <v>1726</v>
      </c>
      <c r="C428">
        <v>9</v>
      </c>
      <c r="D428" s="9">
        <v>66484</v>
      </c>
    </row>
    <row r="429" spans="1:4" x14ac:dyDescent="0.2">
      <c r="A429" t="s">
        <v>920</v>
      </c>
      <c r="B429" t="s">
        <v>1726</v>
      </c>
      <c r="C429">
        <v>2</v>
      </c>
      <c r="D429" s="9">
        <v>96000</v>
      </c>
    </row>
    <row r="430" spans="1:4" x14ac:dyDescent="0.2">
      <c r="A430" t="s">
        <v>921</v>
      </c>
      <c r="D430" s="9">
        <v>32000</v>
      </c>
    </row>
    <row r="431" spans="1:4" x14ac:dyDescent="0.2">
      <c r="A431" t="s">
        <v>923</v>
      </c>
      <c r="B431" t="s">
        <v>1727</v>
      </c>
      <c r="C431">
        <v>20</v>
      </c>
      <c r="D431" s="9">
        <v>32000</v>
      </c>
    </row>
    <row r="432" spans="1:4" x14ac:dyDescent="0.2">
      <c r="A432" t="s">
        <v>924</v>
      </c>
      <c r="B432" t="s">
        <v>1727</v>
      </c>
      <c r="C432">
        <v>41</v>
      </c>
      <c r="D432" s="9">
        <v>53507</v>
      </c>
    </row>
    <row r="433" spans="1:4" x14ac:dyDescent="0.2">
      <c r="A433" t="s">
        <v>925</v>
      </c>
      <c r="B433" t="s">
        <v>1727</v>
      </c>
      <c r="C433">
        <v>13</v>
      </c>
      <c r="D433" s="9">
        <v>36452</v>
      </c>
    </row>
    <row r="434" spans="1:4" x14ac:dyDescent="0.2">
      <c r="A434" t="s">
        <v>926</v>
      </c>
      <c r="B434" t="s">
        <v>1728</v>
      </c>
      <c r="C434">
        <v>31</v>
      </c>
      <c r="D434" s="9">
        <v>32000</v>
      </c>
    </row>
    <row r="435" spans="1:4" x14ac:dyDescent="0.2">
      <c r="A435" t="s">
        <v>928</v>
      </c>
      <c r="B435" t="s">
        <v>1728</v>
      </c>
      <c r="C435">
        <v>50</v>
      </c>
      <c r="D435" s="9">
        <v>32000</v>
      </c>
    </row>
    <row r="436" spans="1:4" x14ac:dyDescent="0.2">
      <c r="A436" t="s">
        <v>929</v>
      </c>
      <c r="B436" t="s">
        <v>1728</v>
      </c>
      <c r="C436">
        <v>56</v>
      </c>
      <c r="D436" s="9">
        <v>32000</v>
      </c>
    </row>
    <row r="437" spans="1:4" x14ac:dyDescent="0.2">
      <c r="A437" t="s">
        <v>930</v>
      </c>
      <c r="B437" t="s">
        <v>1728</v>
      </c>
      <c r="C437">
        <v>3</v>
      </c>
      <c r="D437" s="9">
        <v>59827</v>
      </c>
    </row>
    <row r="438" spans="1:4" x14ac:dyDescent="0.2">
      <c r="A438" t="s">
        <v>931</v>
      </c>
      <c r="B438" t="s">
        <v>1729</v>
      </c>
      <c r="C438">
        <v>3</v>
      </c>
      <c r="D438" s="9">
        <v>32000</v>
      </c>
    </row>
    <row r="439" spans="1:4" x14ac:dyDescent="0.2">
      <c r="A439" t="s">
        <v>933</v>
      </c>
      <c r="B439" t="s">
        <v>1729</v>
      </c>
      <c r="C439">
        <v>8</v>
      </c>
      <c r="D439" s="9">
        <v>32000</v>
      </c>
    </row>
    <row r="440" spans="1:4" x14ac:dyDescent="0.2">
      <c r="A440" t="s">
        <v>934</v>
      </c>
      <c r="B440" t="s">
        <v>1729</v>
      </c>
      <c r="C440">
        <v>21</v>
      </c>
      <c r="D440" s="9">
        <v>32000</v>
      </c>
    </row>
    <row r="441" spans="1:4" x14ac:dyDescent="0.2">
      <c r="A441" t="s">
        <v>935</v>
      </c>
      <c r="B441" t="s">
        <v>1729</v>
      </c>
      <c r="C441">
        <v>5</v>
      </c>
      <c r="D441" s="9">
        <v>39347</v>
      </c>
    </row>
    <row r="442" spans="1:4" x14ac:dyDescent="0.2">
      <c r="A442" t="s">
        <v>936</v>
      </c>
      <c r="B442" t="s">
        <v>1730</v>
      </c>
      <c r="C442">
        <v>8</v>
      </c>
      <c r="D442" s="9">
        <v>32000</v>
      </c>
    </row>
    <row r="443" spans="1:4" x14ac:dyDescent="0.2">
      <c r="A443" t="s">
        <v>938</v>
      </c>
      <c r="B443" t="s">
        <v>1730</v>
      </c>
      <c r="C443">
        <v>38</v>
      </c>
      <c r="D443" s="9">
        <v>32000</v>
      </c>
    </row>
    <row r="444" spans="1:4" x14ac:dyDescent="0.2">
      <c r="A444" t="s">
        <v>939</v>
      </c>
      <c r="B444" t="s">
        <v>1730</v>
      </c>
      <c r="C444">
        <v>34</v>
      </c>
      <c r="D444" s="9">
        <v>32000</v>
      </c>
    </row>
    <row r="445" spans="1:4" x14ac:dyDescent="0.2">
      <c r="A445" t="s">
        <v>940</v>
      </c>
      <c r="B445" t="s">
        <v>1730</v>
      </c>
      <c r="C445">
        <v>7</v>
      </c>
      <c r="D445" s="9">
        <v>43948</v>
      </c>
    </row>
    <row r="446" spans="1:4" x14ac:dyDescent="0.2">
      <c r="A446" t="s">
        <v>941</v>
      </c>
      <c r="B446" t="s">
        <v>1731</v>
      </c>
      <c r="C446">
        <v>28</v>
      </c>
      <c r="D446" s="9">
        <v>32000</v>
      </c>
    </row>
    <row r="447" spans="1:4" x14ac:dyDescent="0.2">
      <c r="A447" t="s">
        <v>943</v>
      </c>
      <c r="B447" t="s">
        <v>1731</v>
      </c>
      <c r="C447">
        <v>35</v>
      </c>
      <c r="D447" s="9">
        <v>32000</v>
      </c>
    </row>
    <row r="448" spans="1:4" x14ac:dyDescent="0.2">
      <c r="A448" t="s">
        <v>944</v>
      </c>
      <c r="B448" t="s">
        <v>1731</v>
      </c>
      <c r="C448">
        <v>16</v>
      </c>
      <c r="D448" s="9">
        <v>32000</v>
      </c>
    </row>
    <row r="449" spans="1:4" x14ac:dyDescent="0.2">
      <c r="A449" t="s">
        <v>945</v>
      </c>
      <c r="B449" t="s">
        <v>1731</v>
      </c>
      <c r="C449">
        <v>2</v>
      </c>
      <c r="D449" s="9">
        <v>51381</v>
      </c>
    </row>
    <row r="450" spans="1:4" x14ac:dyDescent="0.2">
      <c r="A450" t="s">
        <v>946</v>
      </c>
      <c r="B450" t="s">
        <v>1732</v>
      </c>
      <c r="C450">
        <v>24</v>
      </c>
      <c r="D450" s="9">
        <v>32000</v>
      </c>
    </row>
    <row r="451" spans="1:4" x14ac:dyDescent="0.2">
      <c r="A451" t="s">
        <v>948</v>
      </c>
      <c r="B451" t="s">
        <v>1732</v>
      </c>
      <c r="C451">
        <v>26</v>
      </c>
      <c r="D451" s="9">
        <v>32000</v>
      </c>
    </row>
    <row r="452" spans="1:4" x14ac:dyDescent="0.2">
      <c r="A452" t="s">
        <v>949</v>
      </c>
      <c r="B452" t="s">
        <v>1732</v>
      </c>
      <c r="C452">
        <v>21</v>
      </c>
      <c r="D452" s="9">
        <v>32000</v>
      </c>
    </row>
    <row r="453" spans="1:4" x14ac:dyDescent="0.2">
      <c r="A453" t="s">
        <v>950</v>
      </c>
      <c r="B453" t="s">
        <v>1732</v>
      </c>
      <c r="C453">
        <v>2</v>
      </c>
      <c r="D453" s="9">
        <v>50503</v>
      </c>
    </row>
    <row r="454" spans="1:4" x14ac:dyDescent="0.2">
      <c r="A454" t="s">
        <v>951</v>
      </c>
      <c r="B454" t="s">
        <v>1733</v>
      </c>
      <c r="C454">
        <v>3</v>
      </c>
      <c r="D454" s="9">
        <v>32000</v>
      </c>
    </row>
    <row r="455" spans="1:4" x14ac:dyDescent="0.2">
      <c r="A455" t="s">
        <v>953</v>
      </c>
      <c r="B455" t="s">
        <v>1733</v>
      </c>
      <c r="C455">
        <v>4</v>
      </c>
      <c r="D455" s="9">
        <v>32000</v>
      </c>
    </row>
    <row r="456" spans="1:4" x14ac:dyDescent="0.2">
      <c r="A456" t="s">
        <v>954</v>
      </c>
      <c r="B456" t="s">
        <v>1733</v>
      </c>
      <c r="C456">
        <v>4</v>
      </c>
      <c r="D456" s="9">
        <v>32000</v>
      </c>
    </row>
    <row r="457" spans="1:4" x14ac:dyDescent="0.2">
      <c r="A457" t="s">
        <v>955</v>
      </c>
      <c r="B457" t="s">
        <v>1733</v>
      </c>
      <c r="C457">
        <v>2</v>
      </c>
      <c r="D457" s="9">
        <v>60392</v>
      </c>
    </row>
    <row r="458" spans="1:4" x14ac:dyDescent="0.2">
      <c r="A458" t="s">
        <v>956</v>
      </c>
      <c r="B458" t="s">
        <v>1734</v>
      </c>
      <c r="C458">
        <v>43</v>
      </c>
      <c r="D458" s="9">
        <v>32000</v>
      </c>
    </row>
    <row r="459" spans="1:4" x14ac:dyDescent="0.2">
      <c r="A459" t="s">
        <v>958</v>
      </c>
      <c r="B459" t="s">
        <v>1734</v>
      </c>
      <c r="C459">
        <v>60</v>
      </c>
      <c r="D459" s="9">
        <v>32000</v>
      </c>
    </row>
    <row r="460" spans="1:4" x14ac:dyDescent="0.2">
      <c r="A460" t="s">
        <v>959</v>
      </c>
      <c r="B460" t="s">
        <v>1734</v>
      </c>
      <c r="C460">
        <v>35</v>
      </c>
      <c r="D460" s="9">
        <v>32000</v>
      </c>
    </row>
    <row r="461" spans="1:4" x14ac:dyDescent="0.2">
      <c r="A461" t="s">
        <v>960</v>
      </c>
      <c r="B461" t="s">
        <v>1734</v>
      </c>
      <c r="C461">
        <v>7</v>
      </c>
      <c r="D461" s="9">
        <v>56422</v>
      </c>
    </row>
    <row r="462" spans="1:4" x14ac:dyDescent="0.2">
      <c r="A462" t="s">
        <v>961</v>
      </c>
      <c r="B462" t="s">
        <v>1735</v>
      </c>
      <c r="C462">
        <v>11</v>
      </c>
      <c r="D462" s="9">
        <v>32000</v>
      </c>
    </row>
    <row r="463" spans="1:4" x14ac:dyDescent="0.2">
      <c r="A463" t="s">
        <v>963</v>
      </c>
      <c r="B463" t="s">
        <v>1735</v>
      </c>
      <c r="C463">
        <v>45</v>
      </c>
      <c r="D463" s="9">
        <v>32000</v>
      </c>
    </row>
    <row r="464" spans="1:4" x14ac:dyDescent="0.2">
      <c r="A464" t="s">
        <v>964</v>
      </c>
      <c r="B464" t="s">
        <v>1735</v>
      </c>
      <c r="C464">
        <v>40</v>
      </c>
      <c r="D464" s="9">
        <v>34912</v>
      </c>
    </row>
    <row r="465" spans="1:4" x14ac:dyDescent="0.2">
      <c r="A465" t="s">
        <v>965</v>
      </c>
      <c r="B465" t="s">
        <v>1735</v>
      </c>
      <c r="C465">
        <v>9</v>
      </c>
      <c r="D465" s="9">
        <v>69502</v>
      </c>
    </row>
    <row r="466" spans="1:4" x14ac:dyDescent="0.2">
      <c r="A466" t="s">
        <v>966</v>
      </c>
      <c r="B466" t="s">
        <v>1736</v>
      </c>
      <c r="C466">
        <v>142</v>
      </c>
      <c r="D466" s="9">
        <v>32000</v>
      </c>
    </row>
    <row r="467" spans="1:4" x14ac:dyDescent="0.2">
      <c r="A467" t="s">
        <v>968</v>
      </c>
      <c r="B467" t="s">
        <v>1736</v>
      </c>
      <c r="C467">
        <v>175</v>
      </c>
      <c r="D467" s="9">
        <v>32000</v>
      </c>
    </row>
    <row r="468" spans="1:4" x14ac:dyDescent="0.2">
      <c r="A468" t="s">
        <v>969</v>
      </c>
      <c r="B468" t="s">
        <v>1736</v>
      </c>
      <c r="C468">
        <v>60</v>
      </c>
      <c r="D468" s="9">
        <v>32000</v>
      </c>
    </row>
    <row r="469" spans="1:4" x14ac:dyDescent="0.2">
      <c r="A469" t="s">
        <v>970</v>
      </c>
      <c r="B469" t="s">
        <v>1736</v>
      </c>
      <c r="C469">
        <v>10</v>
      </c>
      <c r="D469" s="9">
        <v>32000</v>
      </c>
    </row>
    <row r="470" spans="1:4" x14ac:dyDescent="0.2">
      <c r="A470" t="s">
        <v>971</v>
      </c>
      <c r="B470" t="s">
        <v>1737</v>
      </c>
      <c r="C470">
        <v>28</v>
      </c>
      <c r="D470" s="9">
        <v>32000</v>
      </c>
    </row>
    <row r="471" spans="1:4" x14ac:dyDescent="0.2">
      <c r="A471" t="s">
        <v>973</v>
      </c>
      <c r="B471" t="s">
        <v>1737</v>
      </c>
      <c r="C471">
        <v>45</v>
      </c>
      <c r="D471" s="9">
        <v>32000</v>
      </c>
    </row>
    <row r="472" spans="1:4" x14ac:dyDescent="0.2">
      <c r="A472" t="s">
        <v>974</v>
      </c>
      <c r="B472" t="s">
        <v>1737</v>
      </c>
      <c r="C472">
        <v>23</v>
      </c>
      <c r="D472" s="9">
        <v>32000</v>
      </c>
    </row>
    <row r="473" spans="1:4" x14ac:dyDescent="0.2">
      <c r="A473" t="s">
        <v>975</v>
      </c>
      <c r="B473" t="s">
        <v>1737</v>
      </c>
      <c r="C473">
        <v>1</v>
      </c>
      <c r="D473" s="9">
        <v>39623</v>
      </c>
    </row>
    <row r="474" spans="1:4" x14ac:dyDescent="0.2">
      <c r="A474" t="s">
        <v>976</v>
      </c>
      <c r="B474" t="s">
        <v>1738</v>
      </c>
      <c r="C474">
        <v>4</v>
      </c>
      <c r="D474" s="9">
        <v>32000</v>
      </c>
    </row>
    <row r="475" spans="1:4" x14ac:dyDescent="0.2">
      <c r="A475" t="s">
        <v>978</v>
      </c>
      <c r="B475" t="s">
        <v>1738</v>
      </c>
      <c r="C475">
        <v>31</v>
      </c>
      <c r="D475" s="9">
        <v>32000</v>
      </c>
    </row>
    <row r="476" spans="1:4" x14ac:dyDescent="0.2">
      <c r="A476" t="s">
        <v>979</v>
      </c>
      <c r="B476" t="s">
        <v>1738</v>
      </c>
      <c r="C476">
        <v>30</v>
      </c>
      <c r="D476" s="9">
        <v>32000</v>
      </c>
    </row>
    <row r="477" spans="1:4" x14ac:dyDescent="0.2">
      <c r="A477" t="s">
        <v>980</v>
      </c>
      <c r="B477" t="s">
        <v>1738</v>
      </c>
      <c r="C477">
        <v>10</v>
      </c>
      <c r="D477" s="9">
        <v>96000</v>
      </c>
    </row>
    <row r="478" spans="1:4" x14ac:dyDescent="0.2">
      <c r="A478" t="s">
        <v>981</v>
      </c>
      <c r="B478" t="s">
        <v>1739</v>
      </c>
      <c r="C478">
        <v>12</v>
      </c>
      <c r="D478" s="9">
        <v>32000</v>
      </c>
    </row>
    <row r="479" spans="1:4" x14ac:dyDescent="0.2">
      <c r="A479" t="s">
        <v>983</v>
      </c>
      <c r="B479" t="s">
        <v>1739</v>
      </c>
      <c r="C479">
        <v>66</v>
      </c>
      <c r="D479" s="9">
        <v>32000</v>
      </c>
    </row>
    <row r="480" spans="1:4" x14ac:dyDescent="0.2">
      <c r="A480" t="s">
        <v>984</v>
      </c>
      <c r="B480" t="s">
        <v>1739</v>
      </c>
      <c r="C480">
        <v>66</v>
      </c>
      <c r="D480" s="9">
        <v>32000</v>
      </c>
    </row>
    <row r="481" spans="1:4" x14ac:dyDescent="0.2">
      <c r="A481" t="s">
        <v>985</v>
      </c>
      <c r="B481" t="s">
        <v>1739</v>
      </c>
      <c r="C481">
        <v>11</v>
      </c>
      <c r="D481" s="9">
        <v>47996</v>
      </c>
    </row>
    <row r="482" spans="1:4" x14ac:dyDescent="0.2">
      <c r="A482" t="s">
        <v>986</v>
      </c>
      <c r="B482" t="s">
        <v>1740</v>
      </c>
      <c r="C482">
        <v>103</v>
      </c>
      <c r="D482" s="9">
        <v>32000</v>
      </c>
    </row>
    <row r="483" spans="1:4" x14ac:dyDescent="0.2">
      <c r="A483" t="s">
        <v>988</v>
      </c>
      <c r="B483" t="s">
        <v>1740</v>
      </c>
      <c r="C483">
        <v>111</v>
      </c>
      <c r="D483" s="9">
        <v>32000</v>
      </c>
    </row>
    <row r="484" spans="1:4" x14ac:dyDescent="0.2">
      <c r="A484" t="s">
        <v>989</v>
      </c>
      <c r="B484" t="s">
        <v>1740</v>
      </c>
      <c r="C484">
        <v>90</v>
      </c>
      <c r="D484" s="9">
        <v>32000</v>
      </c>
    </row>
    <row r="485" spans="1:4" x14ac:dyDescent="0.2">
      <c r="A485" t="s">
        <v>990</v>
      </c>
      <c r="B485" t="s">
        <v>1740</v>
      </c>
      <c r="C485">
        <v>12</v>
      </c>
      <c r="D485" s="9">
        <v>47268</v>
      </c>
    </row>
    <row r="486" spans="1:4" x14ac:dyDescent="0.2">
      <c r="A486" t="s">
        <v>991</v>
      </c>
      <c r="B486" t="s">
        <v>1741</v>
      </c>
      <c r="C486">
        <v>2</v>
      </c>
      <c r="D486" s="9">
        <v>35552</v>
      </c>
    </row>
    <row r="487" spans="1:4" x14ac:dyDescent="0.2">
      <c r="A487" t="s">
        <v>993</v>
      </c>
      <c r="B487" t="s">
        <v>1741</v>
      </c>
      <c r="C487">
        <v>7</v>
      </c>
      <c r="D487" s="9">
        <v>59063</v>
      </c>
    </row>
    <row r="488" spans="1:4" x14ac:dyDescent="0.2">
      <c r="A488" t="s">
        <v>994</v>
      </c>
      <c r="B488" t="s">
        <v>1741</v>
      </c>
      <c r="C488">
        <v>15</v>
      </c>
      <c r="D488" s="9">
        <v>96000</v>
      </c>
    </row>
    <row r="489" spans="1:4" x14ac:dyDescent="0.2">
      <c r="A489" t="s">
        <v>995</v>
      </c>
      <c r="B489" t="s">
        <v>1741</v>
      </c>
      <c r="C489">
        <v>2</v>
      </c>
      <c r="D489" s="9">
        <v>96000</v>
      </c>
    </row>
    <row r="490" spans="1:4" x14ac:dyDescent="0.2">
      <c r="A490" t="s">
        <v>996</v>
      </c>
      <c r="D490" s="9">
        <v>32000</v>
      </c>
    </row>
    <row r="491" spans="1:4" x14ac:dyDescent="0.2">
      <c r="A491" t="s">
        <v>998</v>
      </c>
      <c r="B491" t="s">
        <v>1742</v>
      </c>
      <c r="C491">
        <v>2</v>
      </c>
      <c r="D491" s="9">
        <v>40975</v>
      </c>
    </row>
    <row r="492" spans="1:4" x14ac:dyDescent="0.2">
      <c r="A492" t="s">
        <v>999</v>
      </c>
      <c r="B492" t="s">
        <v>1742</v>
      </c>
      <c r="C492">
        <v>3</v>
      </c>
      <c r="D492" s="9">
        <v>60641</v>
      </c>
    </row>
    <row r="493" spans="1:4" x14ac:dyDescent="0.2">
      <c r="A493" t="s">
        <v>1000</v>
      </c>
      <c r="B493" t="s">
        <v>1742</v>
      </c>
      <c r="C493">
        <v>1</v>
      </c>
      <c r="D493" s="9">
        <v>96000</v>
      </c>
    </row>
    <row r="494" spans="1:4" x14ac:dyDescent="0.2">
      <c r="A494" t="s">
        <v>1001</v>
      </c>
      <c r="B494" t="s">
        <v>1743</v>
      </c>
      <c r="C494">
        <v>4</v>
      </c>
      <c r="D494" s="9">
        <v>32000</v>
      </c>
    </row>
    <row r="495" spans="1:4" x14ac:dyDescent="0.2">
      <c r="A495" t="s">
        <v>1003</v>
      </c>
      <c r="B495" t="s">
        <v>1743</v>
      </c>
      <c r="C495">
        <v>8</v>
      </c>
      <c r="D495" s="9">
        <v>40595</v>
      </c>
    </row>
    <row r="496" spans="1:4" x14ac:dyDescent="0.2">
      <c r="A496" t="s">
        <v>1004</v>
      </c>
      <c r="B496" t="s">
        <v>1743</v>
      </c>
      <c r="C496">
        <v>1</v>
      </c>
      <c r="D496" s="9">
        <v>51623</v>
      </c>
    </row>
    <row r="497" spans="1:4" x14ac:dyDescent="0.2">
      <c r="A497" t="s">
        <v>1005</v>
      </c>
      <c r="B497" t="s">
        <v>1743</v>
      </c>
      <c r="C497">
        <v>1</v>
      </c>
      <c r="D497" s="9">
        <v>96000</v>
      </c>
    </row>
    <row r="498" spans="1:4" x14ac:dyDescent="0.2">
      <c r="A498" t="s">
        <v>1006</v>
      </c>
      <c r="B498" t="s">
        <v>1744</v>
      </c>
      <c r="C498">
        <v>68</v>
      </c>
      <c r="D498" s="9">
        <v>32000</v>
      </c>
    </row>
    <row r="499" spans="1:4" x14ac:dyDescent="0.2">
      <c r="A499" t="s">
        <v>1008</v>
      </c>
      <c r="B499" t="s">
        <v>1744</v>
      </c>
      <c r="C499">
        <v>79</v>
      </c>
      <c r="D499" s="9">
        <v>32000</v>
      </c>
    </row>
    <row r="500" spans="1:4" x14ac:dyDescent="0.2">
      <c r="A500" t="s">
        <v>1009</v>
      </c>
      <c r="B500" t="s">
        <v>1744</v>
      </c>
      <c r="C500">
        <v>33</v>
      </c>
      <c r="D500" s="9">
        <v>34338</v>
      </c>
    </row>
    <row r="501" spans="1:4" x14ac:dyDescent="0.2">
      <c r="A501" t="s">
        <v>1010</v>
      </c>
      <c r="B501" t="s">
        <v>1744</v>
      </c>
      <c r="C501">
        <v>4</v>
      </c>
      <c r="D501" s="9">
        <v>86202</v>
      </c>
    </row>
    <row r="502" spans="1:4" x14ac:dyDescent="0.2">
      <c r="A502" t="s">
        <v>1011</v>
      </c>
      <c r="D502" s="9">
        <v>32000</v>
      </c>
    </row>
    <row r="503" spans="1:4" x14ac:dyDescent="0.2">
      <c r="A503" t="s">
        <v>1013</v>
      </c>
      <c r="B503" t="s">
        <v>1745</v>
      </c>
      <c r="C503">
        <v>7</v>
      </c>
      <c r="D503" s="9">
        <v>32000</v>
      </c>
    </row>
    <row r="504" spans="1:4" x14ac:dyDescent="0.2">
      <c r="A504" t="s">
        <v>1014</v>
      </c>
      <c r="B504" t="s">
        <v>1745</v>
      </c>
      <c r="C504">
        <v>2</v>
      </c>
      <c r="D504" s="9">
        <v>60550</v>
      </c>
    </row>
    <row r="505" spans="1:4" x14ac:dyDescent="0.2">
      <c r="A505" t="s">
        <v>1015</v>
      </c>
      <c r="B505" t="s">
        <v>1745</v>
      </c>
      <c r="C505">
        <v>4</v>
      </c>
      <c r="D505" s="9">
        <v>96000</v>
      </c>
    </row>
    <row r="506" spans="1:4" x14ac:dyDescent="0.2">
      <c r="A506" t="s">
        <v>1016</v>
      </c>
      <c r="B506" t="s">
        <v>1746</v>
      </c>
      <c r="C506">
        <v>6</v>
      </c>
      <c r="D506" s="9">
        <v>32000</v>
      </c>
    </row>
    <row r="507" spans="1:4" x14ac:dyDescent="0.2">
      <c r="A507" t="s">
        <v>1018</v>
      </c>
      <c r="B507" t="s">
        <v>1746</v>
      </c>
      <c r="C507">
        <v>56</v>
      </c>
      <c r="D507" s="9">
        <v>32000</v>
      </c>
    </row>
    <row r="508" spans="1:4" x14ac:dyDescent="0.2">
      <c r="A508" t="s">
        <v>1019</v>
      </c>
      <c r="B508" t="s">
        <v>1746</v>
      </c>
      <c r="C508">
        <v>84</v>
      </c>
      <c r="D508" s="9">
        <v>32000</v>
      </c>
    </row>
    <row r="509" spans="1:4" x14ac:dyDescent="0.2">
      <c r="A509" t="s">
        <v>1020</v>
      </c>
      <c r="B509" t="s">
        <v>1746</v>
      </c>
      <c r="C509">
        <v>24</v>
      </c>
      <c r="D509" s="9">
        <v>62382</v>
      </c>
    </row>
    <row r="510" spans="1:4" x14ac:dyDescent="0.2">
      <c r="A510" t="s">
        <v>1021</v>
      </c>
      <c r="D510" s="9">
        <v>32000</v>
      </c>
    </row>
    <row r="511" spans="1:4" x14ac:dyDescent="0.2">
      <c r="A511" t="s">
        <v>1023</v>
      </c>
      <c r="B511" t="s">
        <v>1747</v>
      </c>
      <c r="C511">
        <v>26</v>
      </c>
      <c r="D511" s="9">
        <v>32000</v>
      </c>
    </row>
    <row r="512" spans="1:4" x14ac:dyDescent="0.2">
      <c r="A512" t="s">
        <v>1024</v>
      </c>
      <c r="B512" t="s">
        <v>1747</v>
      </c>
      <c r="C512">
        <v>94</v>
      </c>
      <c r="D512" s="9">
        <v>32000</v>
      </c>
    </row>
    <row r="513" spans="1:4" x14ac:dyDescent="0.2">
      <c r="A513" t="s">
        <v>1025</v>
      </c>
      <c r="B513" t="s">
        <v>1747</v>
      </c>
      <c r="C513">
        <v>32</v>
      </c>
      <c r="D513" s="9">
        <v>48708</v>
      </c>
    </row>
    <row r="514" spans="1:4" x14ac:dyDescent="0.2">
      <c r="A514" t="s">
        <v>1026</v>
      </c>
      <c r="B514" t="s">
        <v>1748</v>
      </c>
      <c r="C514">
        <v>3</v>
      </c>
      <c r="D514" s="9">
        <v>32000</v>
      </c>
    </row>
    <row r="515" spans="1:4" x14ac:dyDescent="0.2">
      <c r="A515" t="s">
        <v>1028</v>
      </c>
      <c r="B515" t="s">
        <v>1748</v>
      </c>
      <c r="C515">
        <v>27</v>
      </c>
      <c r="D515" s="9">
        <v>32000</v>
      </c>
    </row>
    <row r="516" spans="1:4" x14ac:dyDescent="0.2">
      <c r="A516" t="s">
        <v>1029</v>
      </c>
      <c r="B516" t="s">
        <v>1748</v>
      </c>
      <c r="C516">
        <v>35</v>
      </c>
      <c r="D516" s="9">
        <v>32000</v>
      </c>
    </row>
    <row r="517" spans="1:4" x14ac:dyDescent="0.2">
      <c r="A517" t="s">
        <v>1030</v>
      </c>
      <c r="B517" t="s">
        <v>1748</v>
      </c>
      <c r="C517">
        <v>13</v>
      </c>
      <c r="D517" s="9">
        <v>32000</v>
      </c>
    </row>
    <row r="518" spans="1:4" x14ac:dyDescent="0.2">
      <c r="A518" t="s">
        <v>1031</v>
      </c>
      <c r="B518" t="s">
        <v>1749</v>
      </c>
      <c r="C518">
        <v>58</v>
      </c>
      <c r="D518" s="9">
        <v>32000</v>
      </c>
    </row>
    <row r="519" spans="1:4" x14ac:dyDescent="0.2">
      <c r="A519" t="s">
        <v>1033</v>
      </c>
      <c r="B519" t="s">
        <v>1749</v>
      </c>
      <c r="C519">
        <v>167</v>
      </c>
      <c r="D519" s="9">
        <v>32000</v>
      </c>
    </row>
    <row r="520" spans="1:4" x14ac:dyDescent="0.2">
      <c r="A520" t="s">
        <v>1034</v>
      </c>
      <c r="B520" t="s">
        <v>1749</v>
      </c>
      <c r="C520">
        <v>85</v>
      </c>
      <c r="D520" s="9">
        <v>32000</v>
      </c>
    </row>
    <row r="521" spans="1:4" x14ac:dyDescent="0.2">
      <c r="A521" t="s">
        <v>1035</v>
      </c>
      <c r="B521" t="s">
        <v>1749</v>
      </c>
      <c r="C521">
        <v>17</v>
      </c>
      <c r="D521" s="9">
        <v>77977</v>
      </c>
    </row>
    <row r="522" spans="1:4" x14ac:dyDescent="0.2">
      <c r="A522" t="s">
        <v>1036</v>
      </c>
      <c r="B522" t="s">
        <v>1750</v>
      </c>
      <c r="C522">
        <v>7</v>
      </c>
      <c r="D522" s="9">
        <v>32000</v>
      </c>
    </row>
    <row r="523" spans="1:4" x14ac:dyDescent="0.2">
      <c r="A523" t="s">
        <v>1038</v>
      </c>
      <c r="B523" t="s">
        <v>1750</v>
      </c>
      <c r="C523">
        <v>29</v>
      </c>
      <c r="D523" s="9">
        <v>32000</v>
      </c>
    </row>
    <row r="524" spans="1:4" x14ac:dyDescent="0.2">
      <c r="A524" t="s">
        <v>1039</v>
      </c>
      <c r="B524" t="s">
        <v>1750</v>
      </c>
      <c r="C524">
        <v>40</v>
      </c>
      <c r="D524" s="9">
        <v>32000</v>
      </c>
    </row>
    <row r="525" spans="1:4" x14ac:dyDescent="0.2">
      <c r="A525" t="s">
        <v>1040</v>
      </c>
      <c r="B525" t="s">
        <v>1750</v>
      </c>
      <c r="C525">
        <v>6</v>
      </c>
      <c r="D525" s="9">
        <v>50739</v>
      </c>
    </row>
    <row r="526" spans="1:4" x14ac:dyDescent="0.2">
      <c r="A526" t="s">
        <v>1041</v>
      </c>
      <c r="B526" t="s">
        <v>1751</v>
      </c>
      <c r="C526">
        <v>17</v>
      </c>
      <c r="D526" s="9">
        <v>32000</v>
      </c>
    </row>
    <row r="527" spans="1:4" x14ac:dyDescent="0.2">
      <c r="A527" t="s">
        <v>1043</v>
      </c>
      <c r="B527" t="s">
        <v>1751</v>
      </c>
      <c r="C527">
        <v>30</v>
      </c>
      <c r="D527" s="9">
        <v>32000</v>
      </c>
    </row>
    <row r="528" spans="1:4" x14ac:dyDescent="0.2">
      <c r="A528" t="s">
        <v>1044</v>
      </c>
      <c r="B528" t="s">
        <v>1751</v>
      </c>
      <c r="C528">
        <v>15</v>
      </c>
      <c r="D528" s="9">
        <v>32000</v>
      </c>
    </row>
    <row r="529" spans="1:4" x14ac:dyDescent="0.2">
      <c r="A529" t="s">
        <v>1045</v>
      </c>
      <c r="B529" t="s">
        <v>1751</v>
      </c>
      <c r="C529">
        <v>4</v>
      </c>
      <c r="D529" s="9">
        <v>58132</v>
      </c>
    </row>
    <row r="530" spans="1:4" x14ac:dyDescent="0.2">
      <c r="A530" t="s">
        <v>1046</v>
      </c>
      <c r="B530" t="s">
        <v>1752</v>
      </c>
      <c r="C530">
        <v>39</v>
      </c>
      <c r="D530" s="9">
        <v>32000</v>
      </c>
    </row>
    <row r="531" spans="1:4" x14ac:dyDescent="0.2">
      <c r="A531" t="s">
        <v>1048</v>
      </c>
      <c r="B531" t="s">
        <v>1752</v>
      </c>
      <c r="C531">
        <v>61</v>
      </c>
      <c r="D531" s="9">
        <v>34978</v>
      </c>
    </row>
    <row r="532" spans="1:4" x14ac:dyDescent="0.2">
      <c r="A532" t="s">
        <v>1049</v>
      </c>
      <c r="B532" t="s">
        <v>1752</v>
      </c>
      <c r="C532">
        <v>16</v>
      </c>
      <c r="D532" s="9">
        <v>73021</v>
      </c>
    </row>
    <row r="533" spans="1:4" x14ac:dyDescent="0.2">
      <c r="A533" t="s">
        <v>1050</v>
      </c>
      <c r="B533" t="s">
        <v>1752</v>
      </c>
      <c r="C533">
        <v>2</v>
      </c>
      <c r="D533" s="9">
        <v>92060</v>
      </c>
    </row>
    <row r="534" spans="1:4" x14ac:dyDescent="0.2">
      <c r="A534" t="s">
        <v>1051</v>
      </c>
      <c r="B534" t="s">
        <v>1753</v>
      </c>
      <c r="C534">
        <v>29</v>
      </c>
      <c r="D534" s="9">
        <v>32000</v>
      </c>
    </row>
    <row r="535" spans="1:4" x14ac:dyDescent="0.2">
      <c r="A535" t="s">
        <v>1053</v>
      </c>
      <c r="B535" t="s">
        <v>1753</v>
      </c>
      <c r="C535">
        <v>63</v>
      </c>
      <c r="D535" s="9">
        <v>34481</v>
      </c>
    </row>
    <row r="536" spans="1:4" x14ac:dyDescent="0.2">
      <c r="A536" t="s">
        <v>1054</v>
      </c>
      <c r="B536" t="s">
        <v>1753</v>
      </c>
      <c r="C536">
        <v>14</v>
      </c>
      <c r="D536" s="9">
        <v>63724</v>
      </c>
    </row>
    <row r="537" spans="1:4" x14ac:dyDescent="0.2">
      <c r="A537" t="s">
        <v>1055</v>
      </c>
      <c r="D537" s="9">
        <v>96000</v>
      </c>
    </row>
    <row r="538" spans="1:4" x14ac:dyDescent="0.2">
      <c r="A538" t="s">
        <v>1056</v>
      </c>
      <c r="B538" t="s">
        <v>1754</v>
      </c>
      <c r="C538">
        <v>16</v>
      </c>
      <c r="D538" s="9">
        <v>96000</v>
      </c>
    </row>
    <row r="539" spans="1:4" x14ac:dyDescent="0.2">
      <c r="A539" t="s">
        <v>1058</v>
      </c>
      <c r="B539" t="s">
        <v>1754</v>
      </c>
      <c r="C539">
        <v>15</v>
      </c>
      <c r="D539" s="9">
        <v>96000</v>
      </c>
    </row>
    <row r="540" spans="1:4" x14ac:dyDescent="0.2">
      <c r="A540" t="s">
        <v>1059</v>
      </c>
      <c r="B540" t="s">
        <v>1754</v>
      </c>
      <c r="C540">
        <v>9</v>
      </c>
      <c r="D540" s="9">
        <v>96000</v>
      </c>
    </row>
    <row r="541" spans="1:4" x14ac:dyDescent="0.2">
      <c r="A541" t="s">
        <v>1060</v>
      </c>
      <c r="B541" t="s">
        <v>1754</v>
      </c>
      <c r="C541">
        <v>4</v>
      </c>
      <c r="D541" s="9">
        <v>96000</v>
      </c>
    </row>
    <row r="542" spans="1:4" x14ac:dyDescent="0.2">
      <c r="A542" t="s">
        <v>1061</v>
      </c>
      <c r="B542" t="s">
        <v>1755</v>
      </c>
      <c r="C542">
        <v>68</v>
      </c>
      <c r="D542" s="9">
        <v>50366</v>
      </c>
    </row>
    <row r="543" spans="1:4" x14ac:dyDescent="0.2">
      <c r="A543" t="s">
        <v>1063</v>
      </c>
      <c r="B543" t="s">
        <v>1755</v>
      </c>
      <c r="C543">
        <v>26</v>
      </c>
      <c r="D543" s="9">
        <v>71945</v>
      </c>
    </row>
    <row r="544" spans="1:4" x14ac:dyDescent="0.2">
      <c r="A544" t="s">
        <v>1064</v>
      </c>
      <c r="B544" t="s">
        <v>1755</v>
      </c>
      <c r="C544">
        <v>12</v>
      </c>
      <c r="D544" s="9">
        <v>96000</v>
      </c>
    </row>
    <row r="545" spans="1:4" x14ac:dyDescent="0.2">
      <c r="A545" t="s">
        <v>1065</v>
      </c>
      <c r="B545" t="s">
        <v>1755</v>
      </c>
      <c r="C545">
        <v>1</v>
      </c>
      <c r="D545" s="9">
        <v>96000</v>
      </c>
    </row>
    <row r="546" spans="1:4" x14ac:dyDescent="0.2">
      <c r="A546" t="s">
        <v>1066</v>
      </c>
      <c r="B546" t="s">
        <v>1756</v>
      </c>
      <c r="C546">
        <v>8</v>
      </c>
      <c r="D546" s="9">
        <v>32000</v>
      </c>
    </row>
    <row r="547" spans="1:4" x14ac:dyDescent="0.2">
      <c r="A547" t="s">
        <v>1068</v>
      </c>
      <c r="B547" t="s">
        <v>1756</v>
      </c>
      <c r="C547">
        <v>39</v>
      </c>
      <c r="D547" s="9">
        <v>32000</v>
      </c>
    </row>
    <row r="548" spans="1:4" x14ac:dyDescent="0.2">
      <c r="A548" t="s">
        <v>1069</v>
      </c>
      <c r="B548" t="s">
        <v>1756</v>
      </c>
      <c r="C548">
        <v>31</v>
      </c>
      <c r="D548" s="9">
        <v>43479</v>
      </c>
    </row>
    <row r="549" spans="1:4" x14ac:dyDescent="0.2">
      <c r="A549" t="s">
        <v>1070</v>
      </c>
      <c r="B549" t="s">
        <v>1756</v>
      </c>
      <c r="C549">
        <v>8</v>
      </c>
      <c r="D549" s="9">
        <v>80033</v>
      </c>
    </row>
    <row r="550" spans="1:4" x14ac:dyDescent="0.2">
      <c r="A550" t="s">
        <v>1071</v>
      </c>
      <c r="B550" t="s">
        <v>1757</v>
      </c>
      <c r="C550">
        <v>10</v>
      </c>
      <c r="D550" s="9">
        <v>32000</v>
      </c>
    </row>
    <row r="551" spans="1:4" x14ac:dyDescent="0.2">
      <c r="A551" t="s">
        <v>1073</v>
      </c>
      <c r="B551" t="s">
        <v>1757</v>
      </c>
      <c r="C551">
        <v>52</v>
      </c>
      <c r="D551" s="9">
        <v>32000</v>
      </c>
    </row>
    <row r="552" spans="1:4" x14ac:dyDescent="0.2">
      <c r="A552" t="s">
        <v>1074</v>
      </c>
      <c r="B552" t="s">
        <v>1757</v>
      </c>
      <c r="C552">
        <v>39</v>
      </c>
      <c r="D552" s="9">
        <v>62321</v>
      </c>
    </row>
    <row r="553" spans="1:4" x14ac:dyDescent="0.2">
      <c r="A553" t="s">
        <v>1075</v>
      </c>
      <c r="B553" t="s">
        <v>1757</v>
      </c>
      <c r="C553">
        <v>8</v>
      </c>
      <c r="D553" s="9">
        <v>96000</v>
      </c>
    </row>
    <row r="554" spans="1:4" x14ac:dyDescent="0.2">
      <c r="A554" t="s">
        <v>1076</v>
      </c>
      <c r="B554" t="s">
        <v>1758</v>
      </c>
      <c r="C554">
        <v>25</v>
      </c>
      <c r="D554" s="9">
        <v>32000</v>
      </c>
    </row>
    <row r="555" spans="1:4" x14ac:dyDescent="0.2">
      <c r="A555" t="s">
        <v>1078</v>
      </c>
      <c r="B555" t="s">
        <v>1758</v>
      </c>
      <c r="C555">
        <v>31</v>
      </c>
      <c r="D555" s="9">
        <v>32000</v>
      </c>
    </row>
    <row r="556" spans="1:4" x14ac:dyDescent="0.2">
      <c r="A556" t="s">
        <v>1079</v>
      </c>
      <c r="B556" t="s">
        <v>1758</v>
      </c>
      <c r="C556">
        <v>12</v>
      </c>
      <c r="D556" s="9">
        <v>74835</v>
      </c>
    </row>
    <row r="557" spans="1:4" x14ac:dyDescent="0.2">
      <c r="A557" t="s">
        <v>1080</v>
      </c>
      <c r="B557" t="s">
        <v>1758</v>
      </c>
      <c r="C557">
        <v>5</v>
      </c>
      <c r="D557" s="9">
        <v>96000</v>
      </c>
    </row>
    <row r="558" spans="1:4" x14ac:dyDescent="0.2">
      <c r="A558" t="s">
        <v>1081</v>
      </c>
      <c r="B558" t="s">
        <v>1759</v>
      </c>
      <c r="C558">
        <v>12</v>
      </c>
      <c r="D558" s="9">
        <v>32000</v>
      </c>
    </row>
    <row r="559" spans="1:4" x14ac:dyDescent="0.2">
      <c r="A559" t="s">
        <v>1083</v>
      </c>
      <c r="B559" t="s">
        <v>1759</v>
      </c>
      <c r="C559">
        <v>15</v>
      </c>
      <c r="D559" s="9">
        <v>32765</v>
      </c>
    </row>
    <row r="560" spans="1:4" x14ac:dyDescent="0.2">
      <c r="A560" t="s">
        <v>1084</v>
      </c>
      <c r="B560" t="s">
        <v>1759</v>
      </c>
      <c r="C560">
        <v>11</v>
      </c>
      <c r="D560" s="9">
        <v>61320</v>
      </c>
    </row>
    <row r="561" spans="1:4" x14ac:dyDescent="0.2">
      <c r="A561" t="s">
        <v>1085</v>
      </c>
      <c r="B561" t="s">
        <v>1759</v>
      </c>
      <c r="C561">
        <v>2</v>
      </c>
      <c r="D561" s="9">
        <v>96000</v>
      </c>
    </row>
    <row r="562" spans="1:4" x14ac:dyDescent="0.2">
      <c r="A562" t="s">
        <v>1086</v>
      </c>
      <c r="B562" t="s">
        <v>1760</v>
      </c>
      <c r="C562">
        <v>3</v>
      </c>
      <c r="D562" s="9">
        <v>33782</v>
      </c>
    </row>
    <row r="563" spans="1:4" x14ac:dyDescent="0.2">
      <c r="A563" t="s">
        <v>1088</v>
      </c>
      <c r="B563" t="s">
        <v>1760</v>
      </c>
      <c r="C563">
        <v>4</v>
      </c>
      <c r="D563" s="9">
        <v>50477</v>
      </c>
    </row>
    <row r="564" spans="1:4" x14ac:dyDescent="0.2">
      <c r="A564" t="s">
        <v>1089</v>
      </c>
      <c r="B564" t="s">
        <v>1760</v>
      </c>
      <c r="C564">
        <v>7</v>
      </c>
      <c r="D564" s="9">
        <v>82391</v>
      </c>
    </row>
    <row r="565" spans="1:4" x14ac:dyDescent="0.2">
      <c r="A565" t="s">
        <v>1090</v>
      </c>
      <c r="D565" s="9">
        <v>96000</v>
      </c>
    </row>
    <row r="566" spans="1:4" x14ac:dyDescent="0.2">
      <c r="A566" t="s">
        <v>1091</v>
      </c>
      <c r="B566" t="s">
        <v>1761</v>
      </c>
      <c r="C566">
        <v>43</v>
      </c>
      <c r="D566" s="9">
        <v>32000</v>
      </c>
    </row>
    <row r="567" spans="1:4" x14ac:dyDescent="0.2">
      <c r="A567" t="s">
        <v>1093</v>
      </c>
      <c r="B567" t="s">
        <v>1761</v>
      </c>
      <c r="C567">
        <v>55</v>
      </c>
      <c r="D567" s="9">
        <v>45267</v>
      </c>
    </row>
    <row r="568" spans="1:4" x14ac:dyDescent="0.2">
      <c r="A568" t="s">
        <v>1094</v>
      </c>
      <c r="B568" t="s">
        <v>1761</v>
      </c>
      <c r="C568">
        <v>19</v>
      </c>
      <c r="D568" s="9">
        <v>55898</v>
      </c>
    </row>
    <row r="569" spans="1:4" x14ac:dyDescent="0.2">
      <c r="A569" t="s">
        <v>1095</v>
      </c>
      <c r="B569" t="s">
        <v>1761</v>
      </c>
      <c r="C569">
        <v>5</v>
      </c>
      <c r="D569" s="9">
        <v>96000</v>
      </c>
    </row>
    <row r="570" spans="1:4" x14ac:dyDescent="0.2">
      <c r="A570" t="s">
        <v>1096</v>
      </c>
      <c r="B570" t="s">
        <v>1762</v>
      </c>
      <c r="C570">
        <v>19</v>
      </c>
      <c r="D570" s="9">
        <v>32000</v>
      </c>
    </row>
    <row r="571" spans="1:4" x14ac:dyDescent="0.2">
      <c r="A571" t="s">
        <v>1098</v>
      </c>
      <c r="B571" t="s">
        <v>1762</v>
      </c>
      <c r="C571">
        <v>42</v>
      </c>
      <c r="D571" s="9">
        <v>32000</v>
      </c>
    </row>
    <row r="572" spans="1:4" x14ac:dyDescent="0.2">
      <c r="A572" t="s">
        <v>1099</v>
      </c>
      <c r="B572" t="s">
        <v>1762</v>
      </c>
      <c r="C572">
        <v>24</v>
      </c>
      <c r="D572" s="9">
        <v>34744</v>
      </c>
    </row>
    <row r="573" spans="1:4" x14ac:dyDescent="0.2">
      <c r="A573" t="s">
        <v>1100</v>
      </c>
      <c r="B573" t="s">
        <v>1762</v>
      </c>
      <c r="C573">
        <v>4</v>
      </c>
      <c r="D573" s="9">
        <v>80803</v>
      </c>
    </row>
    <row r="574" spans="1:4" x14ac:dyDescent="0.2">
      <c r="A574" t="s">
        <v>1101</v>
      </c>
      <c r="B574" t="s">
        <v>1763</v>
      </c>
      <c r="C574">
        <v>42</v>
      </c>
      <c r="D574" s="9">
        <v>32000</v>
      </c>
    </row>
    <row r="575" spans="1:4" x14ac:dyDescent="0.2">
      <c r="A575" t="s">
        <v>1103</v>
      </c>
      <c r="B575" t="s">
        <v>1763</v>
      </c>
      <c r="C575">
        <v>57</v>
      </c>
      <c r="D575" s="9">
        <v>38079</v>
      </c>
    </row>
    <row r="576" spans="1:4" x14ac:dyDescent="0.2">
      <c r="A576" t="s">
        <v>1104</v>
      </c>
      <c r="B576" t="s">
        <v>1763</v>
      </c>
      <c r="C576">
        <v>10</v>
      </c>
      <c r="D576" s="9">
        <v>67500</v>
      </c>
    </row>
    <row r="577" spans="1:4" x14ac:dyDescent="0.2">
      <c r="A577" t="s">
        <v>1105</v>
      </c>
      <c r="B577" t="s">
        <v>1763</v>
      </c>
      <c r="C577">
        <v>1</v>
      </c>
      <c r="D577" s="9">
        <v>96000</v>
      </c>
    </row>
    <row r="578" spans="1:4" x14ac:dyDescent="0.2">
      <c r="A578" t="s">
        <v>1106</v>
      </c>
      <c r="B578" t="s">
        <v>1764</v>
      </c>
      <c r="C578">
        <v>7</v>
      </c>
      <c r="D578" s="9">
        <v>32000</v>
      </c>
    </row>
    <row r="579" spans="1:4" x14ac:dyDescent="0.2">
      <c r="A579" t="s">
        <v>1108</v>
      </c>
      <c r="B579" t="s">
        <v>1764</v>
      </c>
      <c r="C579">
        <v>8</v>
      </c>
      <c r="D579" s="9">
        <v>32000</v>
      </c>
    </row>
    <row r="580" spans="1:4" x14ac:dyDescent="0.2">
      <c r="A580" t="s">
        <v>1109</v>
      </c>
      <c r="B580" t="s">
        <v>1764</v>
      </c>
      <c r="C580">
        <v>2</v>
      </c>
      <c r="D580" s="9">
        <v>42262</v>
      </c>
    </row>
    <row r="581" spans="1:4" x14ac:dyDescent="0.2">
      <c r="A581" t="s">
        <v>1110</v>
      </c>
      <c r="D581" s="9">
        <v>84002</v>
      </c>
    </row>
    <row r="582" spans="1:4" x14ac:dyDescent="0.2">
      <c r="A582" t="s">
        <v>1111</v>
      </c>
      <c r="B582" t="s">
        <v>1765</v>
      </c>
      <c r="C582">
        <v>13</v>
      </c>
      <c r="D582" s="9">
        <v>32000</v>
      </c>
    </row>
    <row r="583" spans="1:4" x14ac:dyDescent="0.2">
      <c r="A583" t="s">
        <v>1113</v>
      </c>
      <c r="B583" t="s">
        <v>1765</v>
      </c>
      <c r="C583">
        <v>11</v>
      </c>
      <c r="D583" s="9">
        <v>41176</v>
      </c>
    </row>
    <row r="584" spans="1:4" x14ac:dyDescent="0.2">
      <c r="A584" t="s">
        <v>1114</v>
      </c>
      <c r="B584" t="s">
        <v>1765</v>
      </c>
      <c r="C584">
        <v>10</v>
      </c>
      <c r="D584" s="9">
        <v>57003</v>
      </c>
    </row>
    <row r="585" spans="1:4" x14ac:dyDescent="0.2">
      <c r="A585" t="s">
        <v>1115</v>
      </c>
      <c r="B585" t="s">
        <v>1765</v>
      </c>
      <c r="C585">
        <v>1</v>
      </c>
      <c r="D585" s="9">
        <v>96000</v>
      </c>
    </row>
    <row r="586" spans="1:4" x14ac:dyDescent="0.2">
      <c r="A586" t="s">
        <v>1116</v>
      </c>
      <c r="B586" t="s">
        <v>1766</v>
      </c>
      <c r="C586">
        <v>8</v>
      </c>
      <c r="D586" s="9">
        <v>32000</v>
      </c>
    </row>
    <row r="587" spans="1:4" x14ac:dyDescent="0.2">
      <c r="A587" t="s">
        <v>1118</v>
      </c>
      <c r="B587" t="s">
        <v>1766</v>
      </c>
      <c r="C587">
        <v>12</v>
      </c>
      <c r="D587" s="9">
        <v>46811</v>
      </c>
    </row>
    <row r="588" spans="1:4" x14ac:dyDescent="0.2">
      <c r="A588" t="s">
        <v>1119</v>
      </c>
      <c r="B588" t="s">
        <v>1766</v>
      </c>
      <c r="C588">
        <v>17</v>
      </c>
      <c r="D588" s="9">
        <v>53357</v>
      </c>
    </row>
    <row r="589" spans="1:4" x14ac:dyDescent="0.2">
      <c r="A589" t="s">
        <v>1120</v>
      </c>
      <c r="B589" t="s">
        <v>1766</v>
      </c>
      <c r="C589">
        <v>1</v>
      </c>
      <c r="D589" s="9">
        <v>96000</v>
      </c>
    </row>
    <row r="590" spans="1:4" x14ac:dyDescent="0.2">
      <c r="A590" t="s">
        <v>1121</v>
      </c>
      <c r="B590" t="s">
        <v>1767</v>
      </c>
      <c r="C590">
        <v>71</v>
      </c>
      <c r="D590" s="9">
        <v>33332</v>
      </c>
    </row>
    <row r="591" spans="1:4" x14ac:dyDescent="0.2">
      <c r="A591" t="s">
        <v>1123</v>
      </c>
      <c r="B591" t="s">
        <v>1767</v>
      </c>
      <c r="C591">
        <v>30</v>
      </c>
      <c r="D591" s="9">
        <v>54567</v>
      </c>
    </row>
    <row r="592" spans="1:4" x14ac:dyDescent="0.2">
      <c r="A592" t="s">
        <v>1124</v>
      </c>
      <c r="B592" t="s">
        <v>1767</v>
      </c>
      <c r="C592">
        <v>9</v>
      </c>
      <c r="D592" s="9">
        <v>96000</v>
      </c>
    </row>
    <row r="593" spans="1:4" x14ac:dyDescent="0.2">
      <c r="A593" t="s">
        <v>1125</v>
      </c>
      <c r="B593" t="s">
        <v>1767</v>
      </c>
      <c r="C593">
        <v>2</v>
      </c>
      <c r="D593" s="9">
        <v>96000</v>
      </c>
    </row>
    <row r="594" spans="1:4" x14ac:dyDescent="0.2">
      <c r="A594" t="s">
        <v>1126</v>
      </c>
      <c r="B594" t="s">
        <v>1768</v>
      </c>
      <c r="C594">
        <v>3</v>
      </c>
      <c r="D594" s="9">
        <v>32000</v>
      </c>
    </row>
    <row r="595" spans="1:4" x14ac:dyDescent="0.2">
      <c r="A595" t="s">
        <v>1128</v>
      </c>
      <c r="B595" t="s">
        <v>1768</v>
      </c>
      <c r="C595">
        <v>10</v>
      </c>
      <c r="D595" s="9">
        <v>32000</v>
      </c>
    </row>
    <row r="596" spans="1:4" x14ac:dyDescent="0.2">
      <c r="A596" t="s">
        <v>1129</v>
      </c>
      <c r="B596" t="s">
        <v>1768</v>
      </c>
      <c r="C596">
        <v>3</v>
      </c>
      <c r="D596" s="9">
        <v>32000</v>
      </c>
    </row>
    <row r="597" spans="1:4" x14ac:dyDescent="0.2">
      <c r="A597" t="s">
        <v>1130</v>
      </c>
      <c r="B597" t="s">
        <v>1768</v>
      </c>
      <c r="C597">
        <v>2</v>
      </c>
      <c r="D597" s="9">
        <v>43658</v>
      </c>
    </row>
    <row r="598" spans="1:4" x14ac:dyDescent="0.2">
      <c r="A598" t="s">
        <v>1131</v>
      </c>
      <c r="B598" t="s">
        <v>1769</v>
      </c>
      <c r="C598">
        <v>1</v>
      </c>
      <c r="D598" s="9">
        <v>32000</v>
      </c>
    </row>
    <row r="599" spans="1:4" x14ac:dyDescent="0.2">
      <c r="A599" t="s">
        <v>1133</v>
      </c>
      <c r="B599" t="s">
        <v>1769</v>
      </c>
      <c r="C599">
        <v>4</v>
      </c>
      <c r="D599" s="9">
        <v>32000</v>
      </c>
    </row>
    <row r="600" spans="1:4" x14ac:dyDescent="0.2">
      <c r="A600" t="s">
        <v>1134</v>
      </c>
      <c r="B600" t="s">
        <v>1769</v>
      </c>
      <c r="C600">
        <v>4</v>
      </c>
      <c r="D600" s="9">
        <v>32000</v>
      </c>
    </row>
    <row r="601" spans="1:4" x14ac:dyDescent="0.2">
      <c r="A601" t="s">
        <v>1135</v>
      </c>
      <c r="B601" t="s">
        <v>1769</v>
      </c>
      <c r="C601">
        <v>1</v>
      </c>
      <c r="D601" s="9">
        <v>48938</v>
      </c>
    </row>
    <row r="602" spans="1:4" x14ac:dyDescent="0.2">
      <c r="A602" t="s">
        <v>1136</v>
      </c>
      <c r="B602" t="s">
        <v>1770</v>
      </c>
      <c r="C602">
        <v>18</v>
      </c>
      <c r="D602" s="9">
        <v>32000</v>
      </c>
    </row>
    <row r="603" spans="1:4" x14ac:dyDescent="0.2">
      <c r="A603" t="s">
        <v>1138</v>
      </c>
      <c r="B603" t="s">
        <v>1770</v>
      </c>
      <c r="C603">
        <v>21</v>
      </c>
      <c r="D603" s="9">
        <v>32000</v>
      </c>
    </row>
    <row r="604" spans="1:4" x14ac:dyDescent="0.2">
      <c r="A604" t="s">
        <v>1139</v>
      </c>
      <c r="B604" t="s">
        <v>1770</v>
      </c>
      <c r="C604">
        <v>9</v>
      </c>
      <c r="D604" s="9">
        <v>32000</v>
      </c>
    </row>
    <row r="605" spans="1:4" x14ac:dyDescent="0.2">
      <c r="A605" t="s">
        <v>1140</v>
      </c>
      <c r="B605" t="s">
        <v>1770</v>
      </c>
      <c r="C605">
        <v>1</v>
      </c>
      <c r="D605" s="9">
        <v>56178</v>
      </c>
    </row>
    <row r="606" spans="1:4" x14ac:dyDescent="0.2">
      <c r="A606" t="s">
        <v>1141</v>
      </c>
      <c r="B606" t="s">
        <v>1771</v>
      </c>
      <c r="C606">
        <v>1</v>
      </c>
      <c r="D606" s="9">
        <v>32000</v>
      </c>
    </row>
    <row r="607" spans="1:4" x14ac:dyDescent="0.2">
      <c r="A607" t="s">
        <v>1143</v>
      </c>
      <c r="B607" t="s">
        <v>1771</v>
      </c>
      <c r="C607">
        <v>8</v>
      </c>
      <c r="D607" s="9">
        <v>32000</v>
      </c>
    </row>
    <row r="608" spans="1:4" x14ac:dyDescent="0.2">
      <c r="A608" t="s">
        <v>1144</v>
      </c>
      <c r="B608" t="s">
        <v>1771</v>
      </c>
      <c r="C608">
        <v>22</v>
      </c>
      <c r="D608" s="9">
        <v>33582</v>
      </c>
    </row>
    <row r="609" spans="1:4" x14ac:dyDescent="0.2">
      <c r="A609" t="s">
        <v>1145</v>
      </c>
      <c r="B609" t="s">
        <v>1771</v>
      </c>
      <c r="C609">
        <v>3</v>
      </c>
      <c r="D609" s="9">
        <v>61779</v>
      </c>
    </row>
    <row r="610" spans="1:4" x14ac:dyDescent="0.2">
      <c r="A610" t="s">
        <v>1146</v>
      </c>
      <c r="B610" t="s">
        <v>1772</v>
      </c>
      <c r="C610">
        <v>9</v>
      </c>
      <c r="D610" s="9">
        <v>32000</v>
      </c>
    </row>
    <row r="611" spans="1:4" x14ac:dyDescent="0.2">
      <c r="A611" t="s">
        <v>1148</v>
      </c>
      <c r="B611" t="s">
        <v>1772</v>
      </c>
      <c r="C611">
        <v>21</v>
      </c>
      <c r="D611" s="9">
        <v>32000</v>
      </c>
    </row>
    <row r="612" spans="1:4" x14ac:dyDescent="0.2">
      <c r="A612" t="s">
        <v>1149</v>
      </c>
      <c r="B612" t="s">
        <v>1772</v>
      </c>
      <c r="C612">
        <v>21</v>
      </c>
      <c r="D612" s="9">
        <v>36841</v>
      </c>
    </row>
    <row r="613" spans="1:4" x14ac:dyDescent="0.2">
      <c r="A613" t="s">
        <v>1150</v>
      </c>
      <c r="B613" t="s">
        <v>1772</v>
      </c>
      <c r="C613">
        <v>7</v>
      </c>
      <c r="D613" s="9">
        <v>79789</v>
      </c>
    </row>
    <row r="614" spans="1:4" x14ac:dyDescent="0.2">
      <c r="A614" t="s">
        <v>1151</v>
      </c>
      <c r="B614" t="s">
        <v>1773</v>
      </c>
      <c r="C614">
        <v>18</v>
      </c>
      <c r="D614" s="9">
        <v>32000</v>
      </c>
    </row>
    <row r="615" spans="1:4" x14ac:dyDescent="0.2">
      <c r="A615" t="s">
        <v>1153</v>
      </c>
      <c r="B615" t="s">
        <v>1773</v>
      </c>
      <c r="C615">
        <v>13</v>
      </c>
      <c r="D615" s="9">
        <v>55153</v>
      </c>
    </row>
    <row r="616" spans="1:4" x14ac:dyDescent="0.2">
      <c r="A616" t="s">
        <v>1154</v>
      </c>
      <c r="B616" t="s">
        <v>1773</v>
      </c>
      <c r="C616">
        <v>21</v>
      </c>
      <c r="D616" s="9">
        <v>32000</v>
      </c>
    </row>
    <row r="617" spans="1:4" x14ac:dyDescent="0.2">
      <c r="A617" t="s">
        <v>1155</v>
      </c>
      <c r="B617" t="s">
        <v>1773</v>
      </c>
      <c r="C617">
        <v>4</v>
      </c>
      <c r="D617" s="9">
        <v>91857</v>
      </c>
    </row>
    <row r="618" spans="1:4" x14ac:dyDescent="0.2">
      <c r="A618" t="s">
        <v>1156</v>
      </c>
      <c r="B618" t="s">
        <v>1774</v>
      </c>
      <c r="C618">
        <v>8</v>
      </c>
      <c r="D618" s="9">
        <v>32000</v>
      </c>
    </row>
    <row r="619" spans="1:4" x14ac:dyDescent="0.2">
      <c r="A619" t="s">
        <v>1158</v>
      </c>
      <c r="B619" t="s">
        <v>1774</v>
      </c>
      <c r="C619">
        <v>16</v>
      </c>
      <c r="D619" s="9">
        <v>32000</v>
      </c>
    </row>
    <row r="620" spans="1:4" x14ac:dyDescent="0.2">
      <c r="A620" t="s">
        <v>1159</v>
      </c>
      <c r="B620" t="s">
        <v>1774</v>
      </c>
      <c r="C620">
        <v>10</v>
      </c>
      <c r="D620" s="9">
        <v>32000</v>
      </c>
    </row>
    <row r="621" spans="1:4" x14ac:dyDescent="0.2">
      <c r="A621" t="s">
        <v>1160</v>
      </c>
      <c r="B621" t="s">
        <v>1774</v>
      </c>
      <c r="C621">
        <v>1</v>
      </c>
      <c r="D621" s="9">
        <v>57853</v>
      </c>
    </row>
    <row r="622" spans="1:4" x14ac:dyDescent="0.2">
      <c r="A622" t="s">
        <v>1161</v>
      </c>
      <c r="B622" t="s">
        <v>1775</v>
      </c>
      <c r="C622">
        <v>1</v>
      </c>
      <c r="D622" s="9">
        <v>32000</v>
      </c>
    </row>
    <row r="623" spans="1:4" x14ac:dyDescent="0.2">
      <c r="A623" t="s">
        <v>1163</v>
      </c>
      <c r="B623" t="s">
        <v>1775</v>
      </c>
      <c r="C623">
        <v>19</v>
      </c>
      <c r="D623" s="9">
        <v>32000</v>
      </c>
    </row>
    <row r="624" spans="1:4" x14ac:dyDescent="0.2">
      <c r="A624" t="s">
        <v>1164</v>
      </c>
      <c r="B624" t="s">
        <v>1775</v>
      </c>
      <c r="C624">
        <v>6</v>
      </c>
      <c r="D624" s="9">
        <v>33425</v>
      </c>
    </row>
    <row r="625" spans="1:4" x14ac:dyDescent="0.2">
      <c r="A625" t="s">
        <v>1165</v>
      </c>
      <c r="B625" t="s">
        <v>1775</v>
      </c>
      <c r="C625">
        <v>1</v>
      </c>
      <c r="D625" s="9">
        <v>58225</v>
      </c>
    </row>
    <row r="626" spans="1:4" x14ac:dyDescent="0.2">
      <c r="A626" t="s">
        <v>1166</v>
      </c>
      <c r="B626" t="s">
        <v>1776</v>
      </c>
      <c r="C626">
        <v>14</v>
      </c>
      <c r="D626" s="9">
        <v>32000</v>
      </c>
    </row>
    <row r="627" spans="1:4" x14ac:dyDescent="0.2">
      <c r="A627" t="s">
        <v>1168</v>
      </c>
      <c r="B627" t="s">
        <v>1776</v>
      </c>
      <c r="C627">
        <v>35</v>
      </c>
      <c r="D627" s="9">
        <v>32000</v>
      </c>
    </row>
    <row r="628" spans="1:4" x14ac:dyDescent="0.2">
      <c r="A628" t="s">
        <v>1169</v>
      </c>
      <c r="B628" t="s">
        <v>1776</v>
      </c>
      <c r="C628">
        <v>21</v>
      </c>
      <c r="D628" s="9">
        <v>32000</v>
      </c>
    </row>
    <row r="629" spans="1:4" x14ac:dyDescent="0.2">
      <c r="A629" t="s">
        <v>1170</v>
      </c>
      <c r="B629" t="s">
        <v>1776</v>
      </c>
      <c r="C629">
        <v>2</v>
      </c>
      <c r="D629" s="9">
        <v>51465</v>
      </c>
    </row>
    <row r="630" spans="1:4" x14ac:dyDescent="0.2">
      <c r="A630" t="s">
        <v>1171</v>
      </c>
      <c r="B630" t="s">
        <v>1777</v>
      </c>
      <c r="C630">
        <v>19</v>
      </c>
      <c r="D630" s="9">
        <v>32000</v>
      </c>
    </row>
    <row r="631" spans="1:4" x14ac:dyDescent="0.2">
      <c r="A631" t="s">
        <v>1173</v>
      </c>
      <c r="B631" t="s">
        <v>1777</v>
      </c>
      <c r="C631">
        <v>10</v>
      </c>
      <c r="D631" s="9">
        <v>49403</v>
      </c>
    </row>
    <row r="632" spans="1:4" x14ac:dyDescent="0.2">
      <c r="A632" t="s">
        <v>1174</v>
      </c>
      <c r="B632" t="s">
        <v>1777</v>
      </c>
      <c r="C632">
        <v>13</v>
      </c>
      <c r="D632" s="9">
        <v>59947</v>
      </c>
    </row>
    <row r="633" spans="1:4" x14ac:dyDescent="0.2">
      <c r="A633" t="s">
        <v>1175</v>
      </c>
      <c r="B633" t="s">
        <v>1777</v>
      </c>
      <c r="C633">
        <v>3</v>
      </c>
      <c r="D633" s="9">
        <v>96000</v>
      </c>
    </row>
    <row r="634" spans="1:4" x14ac:dyDescent="0.2">
      <c r="A634" t="s">
        <v>1176</v>
      </c>
      <c r="B634" t="s">
        <v>1778</v>
      </c>
      <c r="C634">
        <v>45</v>
      </c>
      <c r="D634" s="9">
        <v>32000</v>
      </c>
    </row>
    <row r="635" spans="1:4" x14ac:dyDescent="0.2">
      <c r="A635" t="s">
        <v>1178</v>
      </c>
      <c r="B635" t="s">
        <v>1778</v>
      </c>
      <c r="C635">
        <v>19</v>
      </c>
      <c r="D635" s="9">
        <v>41240</v>
      </c>
    </row>
    <row r="636" spans="1:4" x14ac:dyDescent="0.2">
      <c r="A636" t="s">
        <v>1179</v>
      </c>
      <c r="B636" t="s">
        <v>1778</v>
      </c>
      <c r="C636">
        <v>3</v>
      </c>
      <c r="D636" s="9">
        <v>44038</v>
      </c>
    </row>
    <row r="637" spans="1:4" x14ac:dyDescent="0.2">
      <c r="A637" t="s">
        <v>1180</v>
      </c>
      <c r="D637" s="9">
        <v>96000</v>
      </c>
    </row>
    <row r="638" spans="1:4" x14ac:dyDescent="0.2">
      <c r="A638" t="s">
        <v>1181</v>
      </c>
      <c r="B638" t="s">
        <v>1779</v>
      </c>
      <c r="C638">
        <v>8</v>
      </c>
      <c r="D638" s="9">
        <v>32000</v>
      </c>
    </row>
    <row r="639" spans="1:4" x14ac:dyDescent="0.2">
      <c r="A639" t="s">
        <v>1183</v>
      </c>
      <c r="B639" t="s">
        <v>1779</v>
      </c>
      <c r="C639">
        <v>5</v>
      </c>
      <c r="D639" s="9">
        <v>37443</v>
      </c>
    </row>
    <row r="640" spans="1:4" x14ac:dyDescent="0.2">
      <c r="A640" t="s">
        <v>1184</v>
      </c>
      <c r="B640" t="s">
        <v>1779</v>
      </c>
      <c r="C640">
        <v>8</v>
      </c>
      <c r="D640" s="9">
        <v>55292</v>
      </c>
    </row>
    <row r="641" spans="1:4" x14ac:dyDescent="0.2">
      <c r="A641" t="s">
        <v>1185</v>
      </c>
      <c r="D641" s="9">
        <v>96000</v>
      </c>
    </row>
    <row r="642" spans="1:4" x14ac:dyDescent="0.2">
      <c r="A642" t="s">
        <v>1186</v>
      </c>
      <c r="B642" t="s">
        <v>1780</v>
      </c>
      <c r="C642">
        <v>11</v>
      </c>
      <c r="D642" s="9">
        <v>32000</v>
      </c>
    </row>
    <row r="643" spans="1:4" x14ac:dyDescent="0.2">
      <c r="A643" t="s">
        <v>1188</v>
      </c>
      <c r="B643" t="s">
        <v>1780</v>
      </c>
      <c r="C643">
        <v>34</v>
      </c>
      <c r="D643" s="9">
        <v>32000</v>
      </c>
    </row>
    <row r="644" spans="1:4" x14ac:dyDescent="0.2">
      <c r="A644" t="s">
        <v>1189</v>
      </c>
      <c r="B644" t="s">
        <v>1780</v>
      </c>
      <c r="C644">
        <v>20</v>
      </c>
      <c r="D644" s="9">
        <v>54058</v>
      </c>
    </row>
    <row r="645" spans="1:4" x14ac:dyDescent="0.2">
      <c r="A645" t="s">
        <v>1190</v>
      </c>
      <c r="B645" t="s">
        <v>1780</v>
      </c>
      <c r="C645">
        <v>8</v>
      </c>
      <c r="D645" s="9">
        <v>96000</v>
      </c>
    </row>
    <row r="646" spans="1:4" x14ac:dyDescent="0.2">
      <c r="A646" t="s">
        <v>1191</v>
      </c>
      <c r="B646" t="s">
        <v>1781</v>
      </c>
      <c r="C646">
        <v>5</v>
      </c>
      <c r="D646" s="9">
        <v>32000</v>
      </c>
    </row>
    <row r="647" spans="1:4" x14ac:dyDescent="0.2">
      <c r="A647" t="s">
        <v>1193</v>
      </c>
      <c r="B647" t="s">
        <v>1781</v>
      </c>
      <c r="C647">
        <v>22</v>
      </c>
      <c r="D647" s="9">
        <v>32000</v>
      </c>
    </row>
    <row r="648" spans="1:4" x14ac:dyDescent="0.2">
      <c r="A648" t="s">
        <v>1194</v>
      </c>
      <c r="B648" t="s">
        <v>1781</v>
      </c>
      <c r="C648">
        <v>21</v>
      </c>
      <c r="D648" s="9">
        <v>32000</v>
      </c>
    </row>
    <row r="649" spans="1:4" x14ac:dyDescent="0.2">
      <c r="A649" t="s">
        <v>1195</v>
      </c>
      <c r="B649" t="s">
        <v>1781</v>
      </c>
      <c r="C649">
        <v>6</v>
      </c>
      <c r="D649" s="9">
        <v>89395</v>
      </c>
    </row>
    <row r="650" spans="1:4" x14ac:dyDescent="0.2">
      <c r="A650" t="s">
        <v>1196</v>
      </c>
      <c r="B650" t="s">
        <v>1782</v>
      </c>
      <c r="C650">
        <v>8</v>
      </c>
      <c r="D650" s="9">
        <v>32000</v>
      </c>
    </row>
    <row r="651" spans="1:4" x14ac:dyDescent="0.2">
      <c r="A651" t="s">
        <v>1198</v>
      </c>
      <c r="B651" t="s">
        <v>1782</v>
      </c>
      <c r="C651">
        <v>6</v>
      </c>
      <c r="D651" s="9">
        <v>32000</v>
      </c>
    </row>
    <row r="652" spans="1:4" x14ac:dyDescent="0.2">
      <c r="A652" t="s">
        <v>1199</v>
      </c>
      <c r="B652" t="s">
        <v>1782</v>
      </c>
      <c r="C652">
        <v>3</v>
      </c>
      <c r="D652" s="9">
        <v>32000</v>
      </c>
    </row>
    <row r="653" spans="1:4" x14ac:dyDescent="0.2">
      <c r="A653" t="s">
        <v>1200</v>
      </c>
      <c r="D653" s="9">
        <v>85453</v>
      </c>
    </row>
    <row r="654" spans="1:4" x14ac:dyDescent="0.2">
      <c r="A654" t="s">
        <v>1201</v>
      </c>
      <c r="D654" s="9">
        <v>32000</v>
      </c>
    </row>
    <row r="655" spans="1:4" x14ac:dyDescent="0.2">
      <c r="A655" t="s">
        <v>1203</v>
      </c>
      <c r="B655" t="s">
        <v>1783</v>
      </c>
      <c r="C655">
        <v>5</v>
      </c>
      <c r="D655" s="9">
        <v>32000</v>
      </c>
    </row>
    <row r="656" spans="1:4" x14ac:dyDescent="0.2">
      <c r="A656" t="s">
        <v>1204</v>
      </c>
      <c r="B656" t="s">
        <v>1783</v>
      </c>
      <c r="C656">
        <v>8</v>
      </c>
      <c r="D656" s="9">
        <v>32000</v>
      </c>
    </row>
    <row r="657" spans="1:4" x14ac:dyDescent="0.2">
      <c r="A657" t="s">
        <v>1205</v>
      </c>
      <c r="D657" s="9">
        <v>47788</v>
      </c>
    </row>
    <row r="658" spans="1:4" x14ac:dyDescent="0.2">
      <c r="A658" t="s">
        <v>1206</v>
      </c>
      <c r="B658" t="s">
        <v>1784</v>
      </c>
      <c r="C658">
        <v>249</v>
      </c>
      <c r="D658" s="9">
        <v>32000</v>
      </c>
    </row>
    <row r="659" spans="1:4" x14ac:dyDescent="0.2">
      <c r="A659" t="s">
        <v>1208</v>
      </c>
      <c r="B659" t="s">
        <v>1784</v>
      </c>
      <c r="C659">
        <v>167</v>
      </c>
      <c r="D659" s="9">
        <v>32000</v>
      </c>
    </row>
    <row r="660" spans="1:4" x14ac:dyDescent="0.2">
      <c r="A660" t="s">
        <v>1209</v>
      </c>
      <c r="B660" t="s">
        <v>1784</v>
      </c>
      <c r="C660">
        <v>84</v>
      </c>
      <c r="D660" s="9">
        <v>32000</v>
      </c>
    </row>
    <row r="661" spans="1:4" x14ac:dyDescent="0.2">
      <c r="A661" t="s">
        <v>1210</v>
      </c>
      <c r="B661" t="s">
        <v>1784</v>
      </c>
      <c r="C661">
        <v>13</v>
      </c>
      <c r="D661" s="9">
        <v>51724</v>
      </c>
    </row>
    <row r="662" spans="1:4" x14ac:dyDescent="0.2">
      <c r="A662" t="s">
        <v>1211</v>
      </c>
      <c r="B662" t="s">
        <v>1785</v>
      </c>
      <c r="C662">
        <v>31</v>
      </c>
      <c r="D662" s="9">
        <v>32000</v>
      </c>
    </row>
    <row r="663" spans="1:4" x14ac:dyDescent="0.2">
      <c r="A663" t="s">
        <v>1213</v>
      </c>
      <c r="B663" t="s">
        <v>1785</v>
      </c>
      <c r="C663">
        <v>18</v>
      </c>
      <c r="D663" s="9">
        <v>32000</v>
      </c>
    </row>
    <row r="664" spans="1:4" x14ac:dyDescent="0.2">
      <c r="A664" t="s">
        <v>1214</v>
      </c>
      <c r="B664" t="s">
        <v>1785</v>
      </c>
      <c r="C664">
        <v>5</v>
      </c>
      <c r="D664" s="9">
        <v>32000</v>
      </c>
    </row>
    <row r="665" spans="1:4" x14ac:dyDescent="0.2">
      <c r="A665" t="s">
        <v>1215</v>
      </c>
      <c r="D665" s="9">
        <v>64148</v>
      </c>
    </row>
    <row r="666" spans="1:4" x14ac:dyDescent="0.2">
      <c r="A666" t="s">
        <v>1216</v>
      </c>
      <c r="B666" t="s">
        <v>1786</v>
      </c>
      <c r="C666">
        <v>20</v>
      </c>
      <c r="D666" s="9">
        <v>32000</v>
      </c>
    </row>
    <row r="667" spans="1:4" x14ac:dyDescent="0.2">
      <c r="A667" t="s">
        <v>1218</v>
      </c>
      <c r="B667" t="s">
        <v>1786</v>
      </c>
      <c r="C667">
        <v>25</v>
      </c>
      <c r="D667" s="9">
        <v>32000</v>
      </c>
    </row>
    <row r="668" spans="1:4" x14ac:dyDescent="0.2">
      <c r="A668" t="s">
        <v>1219</v>
      </c>
      <c r="B668" t="s">
        <v>1786</v>
      </c>
      <c r="C668">
        <v>11</v>
      </c>
      <c r="D668" s="9">
        <v>32000</v>
      </c>
    </row>
    <row r="669" spans="1:4" x14ac:dyDescent="0.2">
      <c r="A669" t="s">
        <v>1220</v>
      </c>
      <c r="D669" s="9">
        <v>66985</v>
      </c>
    </row>
    <row r="670" spans="1:4" x14ac:dyDescent="0.2">
      <c r="A670" t="s">
        <v>1221</v>
      </c>
      <c r="B670" t="s">
        <v>1787</v>
      </c>
      <c r="C670">
        <v>2</v>
      </c>
      <c r="D670" s="9">
        <v>32000</v>
      </c>
    </row>
    <row r="671" spans="1:4" x14ac:dyDescent="0.2">
      <c r="A671" t="s">
        <v>1223</v>
      </c>
      <c r="B671" t="s">
        <v>1787</v>
      </c>
      <c r="C671">
        <v>4</v>
      </c>
      <c r="D671" s="9">
        <v>41460</v>
      </c>
    </row>
    <row r="672" spans="1:4" x14ac:dyDescent="0.2">
      <c r="A672" t="s">
        <v>1224</v>
      </c>
      <c r="D672" s="9">
        <v>71866</v>
      </c>
    </row>
    <row r="673" spans="1:4" x14ac:dyDescent="0.2">
      <c r="A673" t="s">
        <v>1225</v>
      </c>
      <c r="D673" s="9">
        <v>96000</v>
      </c>
    </row>
    <row r="674" spans="1:4" x14ac:dyDescent="0.2">
      <c r="A674" t="s">
        <v>1226</v>
      </c>
      <c r="B674" t="s">
        <v>1788</v>
      </c>
      <c r="C674">
        <v>23</v>
      </c>
      <c r="D674" s="9">
        <v>37118</v>
      </c>
    </row>
    <row r="675" spans="1:4" x14ac:dyDescent="0.2">
      <c r="A675" t="s">
        <v>1228</v>
      </c>
      <c r="B675" t="s">
        <v>1788</v>
      </c>
      <c r="C675">
        <v>22</v>
      </c>
      <c r="D675" s="9">
        <v>44656</v>
      </c>
    </row>
    <row r="676" spans="1:4" x14ac:dyDescent="0.2">
      <c r="A676" t="s">
        <v>1229</v>
      </c>
      <c r="D676" s="9">
        <v>52573</v>
      </c>
    </row>
    <row r="677" spans="1:4" x14ac:dyDescent="0.2">
      <c r="A677" t="s">
        <v>1230</v>
      </c>
      <c r="D677" s="9">
        <v>96000</v>
      </c>
    </row>
    <row r="678" spans="1:4" x14ac:dyDescent="0.2">
      <c r="A678" t="s">
        <v>1231</v>
      </c>
      <c r="B678" t="s">
        <v>1789</v>
      </c>
      <c r="C678">
        <v>11</v>
      </c>
      <c r="D678" s="9">
        <v>32000</v>
      </c>
    </row>
    <row r="679" spans="1:4" x14ac:dyDescent="0.2">
      <c r="A679" t="s">
        <v>1233</v>
      </c>
      <c r="B679" t="s">
        <v>1789</v>
      </c>
      <c r="C679">
        <v>10</v>
      </c>
      <c r="D679" s="9">
        <v>32000</v>
      </c>
    </row>
    <row r="680" spans="1:4" x14ac:dyDescent="0.2">
      <c r="A680" t="s">
        <v>1234</v>
      </c>
      <c r="D680" s="9">
        <v>48060</v>
      </c>
    </row>
    <row r="681" spans="1:4" x14ac:dyDescent="0.2">
      <c r="A681" t="s">
        <v>1235</v>
      </c>
      <c r="B681" t="s">
        <v>1789</v>
      </c>
      <c r="C681">
        <v>2</v>
      </c>
      <c r="D681" s="9">
        <v>96000</v>
      </c>
    </row>
    <row r="682" spans="1:4" x14ac:dyDescent="0.2">
      <c r="A682" t="s">
        <v>1236</v>
      </c>
      <c r="D682" s="9">
        <v>32000</v>
      </c>
    </row>
    <row r="683" spans="1:4" x14ac:dyDescent="0.2">
      <c r="A683" t="s">
        <v>1238</v>
      </c>
      <c r="B683" t="s">
        <v>1790</v>
      </c>
      <c r="C683">
        <v>1</v>
      </c>
      <c r="D683" s="9">
        <v>35867</v>
      </c>
    </row>
    <row r="684" spans="1:4" x14ac:dyDescent="0.2">
      <c r="A684" t="s">
        <v>1239</v>
      </c>
      <c r="B684" t="s">
        <v>1790</v>
      </c>
      <c r="C684">
        <v>11</v>
      </c>
      <c r="D684" s="9">
        <v>59097</v>
      </c>
    </row>
    <row r="685" spans="1:4" x14ac:dyDescent="0.2">
      <c r="A685" t="s">
        <v>1240</v>
      </c>
      <c r="B685" t="s">
        <v>1790</v>
      </c>
      <c r="C685">
        <v>1</v>
      </c>
      <c r="D685" s="9">
        <v>96000</v>
      </c>
    </row>
    <row r="686" spans="1:4" x14ac:dyDescent="0.2">
      <c r="A686" t="s">
        <v>1241</v>
      </c>
      <c r="B686" t="s">
        <v>1791</v>
      </c>
      <c r="C686">
        <v>78</v>
      </c>
      <c r="D686" s="9">
        <v>32000</v>
      </c>
    </row>
    <row r="687" spans="1:4" x14ac:dyDescent="0.2">
      <c r="A687" t="s">
        <v>1243</v>
      </c>
      <c r="B687" t="s">
        <v>1791</v>
      </c>
      <c r="C687">
        <v>351</v>
      </c>
      <c r="D687" s="9">
        <v>32000</v>
      </c>
    </row>
    <row r="688" spans="1:4" x14ac:dyDescent="0.2">
      <c r="A688" t="s">
        <v>1244</v>
      </c>
      <c r="B688" t="s">
        <v>1791</v>
      </c>
      <c r="C688">
        <v>147</v>
      </c>
      <c r="D688" s="9">
        <v>32000</v>
      </c>
    </row>
    <row r="689" spans="1:4" x14ac:dyDescent="0.2">
      <c r="A689" t="s">
        <v>1245</v>
      </c>
      <c r="B689" t="s">
        <v>1791</v>
      </c>
      <c r="C689">
        <v>19</v>
      </c>
      <c r="D689" s="9">
        <v>89964</v>
      </c>
    </row>
    <row r="690" spans="1:4" x14ac:dyDescent="0.2">
      <c r="A690" t="s">
        <v>1246</v>
      </c>
      <c r="B690" t="s">
        <v>1792</v>
      </c>
      <c r="C690">
        <v>9</v>
      </c>
      <c r="D690" s="9">
        <v>32000</v>
      </c>
    </row>
    <row r="691" spans="1:4" x14ac:dyDescent="0.2">
      <c r="A691" t="s">
        <v>1248</v>
      </c>
      <c r="B691" t="s">
        <v>1792</v>
      </c>
      <c r="C691">
        <v>29</v>
      </c>
      <c r="D691" s="9">
        <v>32000</v>
      </c>
    </row>
    <row r="692" spans="1:4" x14ac:dyDescent="0.2">
      <c r="A692" t="s">
        <v>1249</v>
      </c>
      <c r="B692" t="s">
        <v>1792</v>
      </c>
      <c r="C692">
        <v>21</v>
      </c>
      <c r="D692" s="9">
        <v>32000</v>
      </c>
    </row>
    <row r="693" spans="1:4" x14ac:dyDescent="0.2">
      <c r="A693" t="s">
        <v>1250</v>
      </c>
      <c r="B693" t="s">
        <v>1792</v>
      </c>
      <c r="C693">
        <v>8</v>
      </c>
      <c r="D693" s="9">
        <v>85517</v>
      </c>
    </row>
    <row r="694" spans="1:4" x14ac:dyDescent="0.2">
      <c r="A694" t="s">
        <v>1251</v>
      </c>
      <c r="B694" t="s">
        <v>1793</v>
      </c>
      <c r="C694">
        <v>41</v>
      </c>
      <c r="D694" s="9">
        <v>32000</v>
      </c>
    </row>
    <row r="695" spans="1:4" x14ac:dyDescent="0.2">
      <c r="A695" t="s">
        <v>1253</v>
      </c>
      <c r="B695" t="s">
        <v>1793</v>
      </c>
      <c r="C695">
        <v>68</v>
      </c>
      <c r="D695" s="9">
        <v>32000</v>
      </c>
    </row>
    <row r="696" spans="1:4" x14ac:dyDescent="0.2">
      <c r="A696" t="s">
        <v>1254</v>
      </c>
      <c r="B696" t="s">
        <v>1793</v>
      </c>
      <c r="C696">
        <v>49</v>
      </c>
      <c r="D696" s="9">
        <v>40637</v>
      </c>
    </row>
    <row r="697" spans="1:4" x14ac:dyDescent="0.2">
      <c r="A697" t="s">
        <v>1255</v>
      </c>
      <c r="B697" t="s">
        <v>1793</v>
      </c>
      <c r="C697">
        <v>8</v>
      </c>
      <c r="D697" s="9">
        <v>64843</v>
      </c>
    </row>
    <row r="698" spans="1:4" x14ac:dyDescent="0.2">
      <c r="A698" t="s">
        <v>1256</v>
      </c>
      <c r="B698" t="s">
        <v>1794</v>
      </c>
      <c r="C698">
        <v>4</v>
      </c>
      <c r="D698" s="9">
        <v>32000</v>
      </c>
    </row>
    <row r="699" spans="1:4" x14ac:dyDescent="0.2">
      <c r="A699" t="s">
        <v>1258</v>
      </c>
      <c r="B699" t="s">
        <v>1794</v>
      </c>
      <c r="C699">
        <v>18</v>
      </c>
      <c r="D699" s="9">
        <v>32000</v>
      </c>
    </row>
    <row r="700" spans="1:4" x14ac:dyDescent="0.2">
      <c r="A700" t="s">
        <v>1259</v>
      </c>
      <c r="B700" t="s">
        <v>1794</v>
      </c>
      <c r="C700">
        <v>8</v>
      </c>
      <c r="D700" s="9">
        <v>61814</v>
      </c>
    </row>
    <row r="701" spans="1:4" x14ac:dyDescent="0.2">
      <c r="A701" t="s">
        <v>1260</v>
      </c>
      <c r="B701" t="s">
        <v>1794</v>
      </c>
      <c r="C701">
        <v>4</v>
      </c>
      <c r="D701" s="9">
        <v>96000</v>
      </c>
    </row>
    <row r="702" spans="1:4" x14ac:dyDescent="0.2">
      <c r="A702" t="s">
        <v>1261</v>
      </c>
      <c r="B702" t="s">
        <v>1795</v>
      </c>
      <c r="C702">
        <v>19</v>
      </c>
      <c r="D702" s="9">
        <v>32000</v>
      </c>
    </row>
    <row r="703" spans="1:4" x14ac:dyDescent="0.2">
      <c r="A703" t="s">
        <v>1263</v>
      </c>
      <c r="B703" t="s">
        <v>1795</v>
      </c>
      <c r="C703">
        <v>20</v>
      </c>
      <c r="D703" s="9">
        <v>32000</v>
      </c>
    </row>
    <row r="704" spans="1:4" x14ac:dyDescent="0.2">
      <c r="A704" t="s">
        <v>1264</v>
      </c>
      <c r="B704" t="s">
        <v>1795</v>
      </c>
      <c r="C704">
        <v>23</v>
      </c>
      <c r="D704" s="9">
        <v>32000</v>
      </c>
    </row>
    <row r="705" spans="1:4" x14ac:dyDescent="0.2">
      <c r="A705" t="s">
        <v>1265</v>
      </c>
      <c r="B705" t="s">
        <v>1795</v>
      </c>
      <c r="C705">
        <v>3</v>
      </c>
      <c r="D705" s="9">
        <v>57784</v>
      </c>
    </row>
    <row r="706" spans="1:4" x14ac:dyDescent="0.2">
      <c r="A706" t="s">
        <v>1266</v>
      </c>
      <c r="B706" t="s">
        <v>1796</v>
      </c>
      <c r="C706">
        <v>21</v>
      </c>
      <c r="D706" s="9">
        <v>32000</v>
      </c>
    </row>
    <row r="707" spans="1:4" x14ac:dyDescent="0.2">
      <c r="A707" t="s">
        <v>1268</v>
      </c>
      <c r="B707" t="s">
        <v>1796</v>
      </c>
      <c r="C707">
        <v>80</v>
      </c>
      <c r="D707" s="9">
        <v>32000</v>
      </c>
    </row>
    <row r="708" spans="1:4" x14ac:dyDescent="0.2">
      <c r="A708" t="s">
        <v>1269</v>
      </c>
      <c r="B708" t="s">
        <v>1796</v>
      </c>
      <c r="C708">
        <v>135</v>
      </c>
      <c r="D708" s="9">
        <v>32000</v>
      </c>
    </row>
    <row r="709" spans="1:4" x14ac:dyDescent="0.2">
      <c r="A709" t="s">
        <v>1270</v>
      </c>
      <c r="B709" t="s">
        <v>1796</v>
      </c>
      <c r="C709">
        <v>10</v>
      </c>
      <c r="D709" s="9">
        <v>47486</v>
      </c>
    </row>
    <row r="710" spans="1:4" x14ac:dyDescent="0.2">
      <c r="A710" t="s">
        <v>1271</v>
      </c>
      <c r="D710" s="9">
        <v>96000</v>
      </c>
    </row>
    <row r="711" spans="1:4" x14ac:dyDescent="0.2">
      <c r="A711" t="s">
        <v>1273</v>
      </c>
      <c r="B711" t="s">
        <v>1797</v>
      </c>
      <c r="C711">
        <v>3</v>
      </c>
      <c r="D711" s="9">
        <v>96000</v>
      </c>
    </row>
    <row r="712" spans="1:4" x14ac:dyDescent="0.2">
      <c r="A712" t="s">
        <v>1274</v>
      </c>
      <c r="D712" s="9">
        <v>96000</v>
      </c>
    </row>
    <row r="713" spans="1:4" x14ac:dyDescent="0.2">
      <c r="A713" t="s">
        <v>1275</v>
      </c>
      <c r="D713" s="9">
        <v>96000</v>
      </c>
    </row>
    <row r="714" spans="1:4" x14ac:dyDescent="0.2">
      <c r="A714" t="s">
        <v>1276</v>
      </c>
      <c r="B714" t="s">
        <v>1798</v>
      </c>
      <c r="C714">
        <v>1</v>
      </c>
      <c r="D714" s="9">
        <v>32000</v>
      </c>
    </row>
    <row r="715" spans="1:4" x14ac:dyDescent="0.2">
      <c r="A715" t="s">
        <v>1278</v>
      </c>
      <c r="B715" t="s">
        <v>1798</v>
      </c>
      <c r="C715">
        <v>8</v>
      </c>
      <c r="D715" s="9">
        <v>53491</v>
      </c>
    </row>
    <row r="716" spans="1:4" x14ac:dyDescent="0.2">
      <c r="A716" t="s">
        <v>1279</v>
      </c>
      <c r="B716" t="s">
        <v>1798</v>
      </c>
      <c r="C716">
        <v>3</v>
      </c>
      <c r="D716" s="9">
        <v>64054</v>
      </c>
    </row>
    <row r="717" spans="1:4" x14ac:dyDescent="0.2">
      <c r="A717" t="s">
        <v>1280</v>
      </c>
      <c r="B717" t="s">
        <v>1798</v>
      </c>
      <c r="C717">
        <v>2</v>
      </c>
      <c r="D717" s="9">
        <v>96000</v>
      </c>
    </row>
    <row r="718" spans="1:4" x14ac:dyDescent="0.2">
      <c r="A718" t="s">
        <v>1281</v>
      </c>
      <c r="B718" t="s">
        <v>1799</v>
      </c>
      <c r="C718">
        <v>9</v>
      </c>
      <c r="D718" s="9">
        <v>32000</v>
      </c>
    </row>
    <row r="719" spans="1:4" x14ac:dyDescent="0.2">
      <c r="A719" t="s">
        <v>1283</v>
      </c>
      <c r="B719" t="s">
        <v>1799</v>
      </c>
      <c r="C719">
        <v>6</v>
      </c>
      <c r="D719" s="9">
        <v>38954</v>
      </c>
    </row>
    <row r="720" spans="1:4" x14ac:dyDescent="0.2">
      <c r="A720" t="s">
        <v>1284</v>
      </c>
      <c r="B720" t="s">
        <v>1799</v>
      </c>
      <c r="C720">
        <v>5</v>
      </c>
      <c r="D720" s="9">
        <v>44716</v>
      </c>
    </row>
    <row r="721" spans="1:4" x14ac:dyDescent="0.2">
      <c r="A721" t="s">
        <v>1285</v>
      </c>
      <c r="B721" t="s">
        <v>1799</v>
      </c>
      <c r="C721">
        <v>2</v>
      </c>
      <c r="D721" s="9">
        <v>96000</v>
      </c>
    </row>
    <row r="722" spans="1:4" x14ac:dyDescent="0.2">
      <c r="A722" t="s">
        <v>1286</v>
      </c>
      <c r="B722" t="s">
        <v>1800</v>
      </c>
      <c r="C722">
        <v>35</v>
      </c>
      <c r="D722" s="9">
        <v>32000</v>
      </c>
    </row>
    <row r="723" spans="1:4" x14ac:dyDescent="0.2">
      <c r="A723" t="s">
        <v>1288</v>
      </c>
      <c r="B723" t="s">
        <v>1800</v>
      </c>
      <c r="C723">
        <v>11</v>
      </c>
      <c r="D723" s="9">
        <v>37144</v>
      </c>
    </row>
    <row r="724" spans="1:4" x14ac:dyDescent="0.2">
      <c r="A724" t="s">
        <v>1289</v>
      </c>
      <c r="B724" t="s">
        <v>1800</v>
      </c>
      <c r="C724">
        <v>10</v>
      </c>
      <c r="D724" s="9">
        <v>52618</v>
      </c>
    </row>
    <row r="725" spans="1:4" x14ac:dyDescent="0.2">
      <c r="A725" t="s">
        <v>1290</v>
      </c>
      <c r="B725" t="s">
        <v>1800</v>
      </c>
      <c r="C725">
        <v>6</v>
      </c>
      <c r="D725" s="9">
        <v>96000</v>
      </c>
    </row>
    <row r="726" spans="1:4" x14ac:dyDescent="0.2">
      <c r="A726" t="s">
        <v>1291</v>
      </c>
      <c r="B726" t="s">
        <v>1801</v>
      </c>
      <c r="C726">
        <v>1</v>
      </c>
      <c r="D726" s="9">
        <v>32000</v>
      </c>
    </row>
    <row r="727" spans="1:4" x14ac:dyDescent="0.2">
      <c r="A727" t="s">
        <v>1293</v>
      </c>
      <c r="B727" t="s">
        <v>1801</v>
      </c>
      <c r="C727">
        <v>16</v>
      </c>
      <c r="D727" s="9">
        <v>32000</v>
      </c>
    </row>
    <row r="728" spans="1:4" x14ac:dyDescent="0.2">
      <c r="A728" t="s">
        <v>1294</v>
      </c>
      <c r="B728" t="s">
        <v>1801</v>
      </c>
      <c r="C728">
        <v>41</v>
      </c>
      <c r="D728" s="9">
        <v>44311</v>
      </c>
    </row>
    <row r="729" spans="1:4" x14ac:dyDescent="0.2">
      <c r="A729" t="s">
        <v>1295</v>
      </c>
      <c r="B729" t="s">
        <v>1801</v>
      </c>
      <c r="C729">
        <v>1</v>
      </c>
      <c r="D729" s="9">
        <v>96000</v>
      </c>
    </row>
    <row r="730" spans="1:4" x14ac:dyDescent="0.2">
      <c r="A730" t="s">
        <v>1296</v>
      </c>
      <c r="D730" s="9">
        <v>32000</v>
      </c>
    </row>
    <row r="731" spans="1:4" x14ac:dyDescent="0.2">
      <c r="A731" t="s">
        <v>1298</v>
      </c>
      <c r="B731" t="s">
        <v>1802</v>
      </c>
      <c r="C731">
        <v>1</v>
      </c>
      <c r="D731" s="9">
        <v>32000</v>
      </c>
    </row>
    <row r="732" spans="1:4" x14ac:dyDescent="0.2">
      <c r="A732" t="s">
        <v>1299</v>
      </c>
      <c r="B732" t="s">
        <v>1802</v>
      </c>
      <c r="C732">
        <v>6</v>
      </c>
      <c r="D732" s="9">
        <v>43245</v>
      </c>
    </row>
    <row r="733" spans="1:4" x14ac:dyDescent="0.2">
      <c r="A733" t="s">
        <v>1300</v>
      </c>
      <c r="D733" s="9">
        <v>73580</v>
      </c>
    </row>
    <row r="734" spans="1:4" x14ac:dyDescent="0.2">
      <c r="A734" t="s">
        <v>1301</v>
      </c>
      <c r="B734" t="s">
        <v>1803</v>
      </c>
      <c r="C734">
        <v>5</v>
      </c>
      <c r="D734" s="9">
        <v>32000</v>
      </c>
    </row>
    <row r="735" spans="1:4" x14ac:dyDescent="0.2">
      <c r="A735" t="s">
        <v>1303</v>
      </c>
      <c r="B735" t="s">
        <v>1803</v>
      </c>
      <c r="C735">
        <v>22</v>
      </c>
      <c r="D735" s="9">
        <v>32000</v>
      </c>
    </row>
    <row r="736" spans="1:4" x14ac:dyDescent="0.2">
      <c r="A736" t="s">
        <v>1304</v>
      </c>
      <c r="B736" t="s">
        <v>1803</v>
      </c>
      <c r="C736">
        <v>17</v>
      </c>
      <c r="D736" s="9">
        <v>34738</v>
      </c>
    </row>
    <row r="737" spans="1:4" x14ac:dyDescent="0.2">
      <c r="A737" t="s">
        <v>1305</v>
      </c>
      <c r="D737" s="9">
        <v>71101</v>
      </c>
    </row>
    <row r="738" spans="1:4" x14ac:dyDescent="0.2">
      <c r="A738" t="s">
        <v>1306</v>
      </c>
      <c r="D738" s="9">
        <v>32000</v>
      </c>
    </row>
    <row r="739" spans="1:4" x14ac:dyDescent="0.2">
      <c r="A739" t="s">
        <v>1308</v>
      </c>
      <c r="B739" t="s">
        <v>1804</v>
      </c>
      <c r="C739">
        <v>6</v>
      </c>
      <c r="D739" s="9">
        <v>74801</v>
      </c>
    </row>
    <row r="740" spans="1:4" x14ac:dyDescent="0.2">
      <c r="A740" t="s">
        <v>1309</v>
      </c>
      <c r="B740" t="s">
        <v>1804</v>
      </c>
      <c r="C740">
        <v>22</v>
      </c>
      <c r="D740" s="9">
        <v>48297</v>
      </c>
    </row>
    <row r="741" spans="1:4" x14ac:dyDescent="0.2">
      <c r="A741" t="s">
        <v>1310</v>
      </c>
      <c r="B741" t="s">
        <v>1804</v>
      </c>
      <c r="C741">
        <v>2</v>
      </c>
      <c r="D741" s="9">
        <v>96000</v>
      </c>
    </row>
    <row r="742" spans="1:4" x14ac:dyDescent="0.2">
      <c r="A742" t="s">
        <v>1311</v>
      </c>
      <c r="B742" t="s">
        <v>1805</v>
      </c>
      <c r="C742">
        <v>8</v>
      </c>
      <c r="D742" s="9">
        <v>32000</v>
      </c>
    </row>
    <row r="743" spans="1:4" x14ac:dyDescent="0.2">
      <c r="A743" t="s">
        <v>1313</v>
      </c>
      <c r="B743" t="s">
        <v>1805</v>
      </c>
      <c r="C743">
        <v>85</v>
      </c>
      <c r="D743" s="9">
        <v>32000</v>
      </c>
    </row>
    <row r="744" spans="1:4" x14ac:dyDescent="0.2">
      <c r="A744" t="s">
        <v>1314</v>
      </c>
      <c r="B744" t="s">
        <v>1805</v>
      </c>
      <c r="C744">
        <v>437</v>
      </c>
      <c r="D744" s="9">
        <v>32000</v>
      </c>
    </row>
    <row r="745" spans="1:4" x14ac:dyDescent="0.2">
      <c r="A745" t="s">
        <v>1315</v>
      </c>
      <c r="B745" t="s">
        <v>1805</v>
      </c>
      <c r="C745">
        <v>22</v>
      </c>
      <c r="D745" s="9">
        <v>80603</v>
      </c>
    </row>
    <row r="746" spans="1:4" x14ac:dyDescent="0.2">
      <c r="A746" t="s">
        <v>1316</v>
      </c>
      <c r="B746" t="s">
        <v>1806</v>
      </c>
      <c r="C746">
        <v>1</v>
      </c>
      <c r="D746" s="9">
        <v>32000</v>
      </c>
    </row>
    <row r="747" spans="1:4" x14ac:dyDescent="0.2">
      <c r="A747" t="s">
        <v>1318</v>
      </c>
      <c r="B747" t="s">
        <v>1806</v>
      </c>
      <c r="C747">
        <v>1</v>
      </c>
      <c r="D747" s="9">
        <v>32000</v>
      </c>
    </row>
    <row r="748" spans="1:4" x14ac:dyDescent="0.2">
      <c r="A748" t="s">
        <v>1319</v>
      </c>
      <c r="B748" t="s">
        <v>1806</v>
      </c>
      <c r="C748">
        <v>2</v>
      </c>
      <c r="D748" s="9">
        <v>32000</v>
      </c>
    </row>
    <row r="749" spans="1:4" x14ac:dyDescent="0.2">
      <c r="A749" t="s">
        <v>1320</v>
      </c>
      <c r="D749" s="9">
        <v>53214</v>
      </c>
    </row>
    <row r="750" spans="1:4" x14ac:dyDescent="0.2">
      <c r="A750" t="s">
        <v>1321</v>
      </c>
      <c r="B750" t="s">
        <v>1807</v>
      </c>
      <c r="C750">
        <v>2</v>
      </c>
      <c r="D750" s="9">
        <v>32000</v>
      </c>
    </row>
    <row r="751" spans="1:4" x14ac:dyDescent="0.2">
      <c r="A751" t="s">
        <v>1323</v>
      </c>
      <c r="B751" t="s">
        <v>1807</v>
      </c>
      <c r="C751">
        <v>10</v>
      </c>
      <c r="D751" s="9">
        <v>32000</v>
      </c>
    </row>
    <row r="752" spans="1:4" x14ac:dyDescent="0.2">
      <c r="A752" t="s">
        <v>1324</v>
      </c>
      <c r="B752" t="s">
        <v>1807</v>
      </c>
      <c r="C752">
        <v>15</v>
      </c>
      <c r="D752" s="9">
        <v>32000</v>
      </c>
    </row>
    <row r="753" spans="1:4" x14ac:dyDescent="0.2">
      <c r="A753" t="s">
        <v>1325</v>
      </c>
      <c r="B753" t="s">
        <v>1807</v>
      </c>
      <c r="C753">
        <v>2</v>
      </c>
      <c r="D753" s="9">
        <v>69966</v>
      </c>
    </row>
    <row r="754" spans="1:4" x14ac:dyDescent="0.2">
      <c r="A754" t="s">
        <v>1326</v>
      </c>
      <c r="B754" t="s">
        <v>1808</v>
      </c>
      <c r="C754">
        <v>113</v>
      </c>
      <c r="D754" s="9">
        <v>32000</v>
      </c>
    </row>
    <row r="755" spans="1:4" x14ac:dyDescent="0.2">
      <c r="A755" t="s">
        <v>1328</v>
      </c>
      <c r="B755" t="s">
        <v>1808</v>
      </c>
      <c r="C755">
        <v>219</v>
      </c>
      <c r="D755" s="9">
        <v>32000</v>
      </c>
    </row>
    <row r="756" spans="1:4" x14ac:dyDescent="0.2">
      <c r="A756" t="s">
        <v>1329</v>
      </c>
      <c r="B756" t="s">
        <v>1808</v>
      </c>
      <c r="C756">
        <v>168</v>
      </c>
      <c r="D756" s="9">
        <v>32000</v>
      </c>
    </row>
    <row r="757" spans="1:4" x14ac:dyDescent="0.2">
      <c r="A757" t="s">
        <v>1330</v>
      </c>
      <c r="B757" t="s">
        <v>1808</v>
      </c>
      <c r="C757">
        <v>20</v>
      </c>
      <c r="D757" s="9">
        <v>39245</v>
      </c>
    </row>
    <row r="758" spans="1:4" x14ac:dyDescent="0.2">
      <c r="A758" t="s">
        <v>1331</v>
      </c>
      <c r="B758" t="s">
        <v>1809</v>
      </c>
      <c r="C758">
        <v>4</v>
      </c>
      <c r="D758" s="9">
        <v>32000</v>
      </c>
    </row>
    <row r="759" spans="1:4" x14ac:dyDescent="0.2">
      <c r="A759" t="s">
        <v>1333</v>
      </c>
      <c r="B759" t="s">
        <v>1809</v>
      </c>
      <c r="C759">
        <v>19</v>
      </c>
      <c r="D759" s="9">
        <v>32000</v>
      </c>
    </row>
    <row r="760" spans="1:4" x14ac:dyDescent="0.2">
      <c r="A760" t="s">
        <v>1334</v>
      </c>
      <c r="B760" t="s">
        <v>1809</v>
      </c>
      <c r="C760">
        <v>14</v>
      </c>
      <c r="D760" s="9">
        <v>32000</v>
      </c>
    </row>
    <row r="761" spans="1:4" x14ac:dyDescent="0.2">
      <c r="A761" t="s">
        <v>1335</v>
      </c>
      <c r="B761" t="s">
        <v>1809</v>
      </c>
      <c r="C761">
        <v>2</v>
      </c>
      <c r="D761" s="9">
        <v>39204</v>
      </c>
    </row>
    <row r="762" spans="1:4" x14ac:dyDescent="0.2">
      <c r="A762" t="s">
        <v>1336</v>
      </c>
      <c r="D762" s="9">
        <v>32000</v>
      </c>
    </row>
    <row r="763" spans="1:4" x14ac:dyDescent="0.2">
      <c r="A763" t="s">
        <v>1338</v>
      </c>
      <c r="B763" t="s">
        <v>1810</v>
      </c>
      <c r="C763">
        <v>18</v>
      </c>
      <c r="D763" s="9">
        <v>32000</v>
      </c>
    </row>
    <row r="764" spans="1:4" x14ac:dyDescent="0.2">
      <c r="A764" t="s">
        <v>1339</v>
      </c>
      <c r="B764" t="s">
        <v>1810</v>
      </c>
      <c r="C764">
        <v>76</v>
      </c>
      <c r="D764" s="9">
        <v>32000</v>
      </c>
    </row>
    <row r="765" spans="1:4" x14ac:dyDescent="0.2">
      <c r="A765" t="s">
        <v>1340</v>
      </c>
      <c r="B765" t="s">
        <v>1810</v>
      </c>
      <c r="C765">
        <v>18</v>
      </c>
      <c r="D765" s="9">
        <v>48112</v>
      </c>
    </row>
    <row r="766" spans="1:4" x14ac:dyDescent="0.2">
      <c r="A766" t="s">
        <v>1341</v>
      </c>
      <c r="B766" t="s">
        <v>1811</v>
      </c>
      <c r="C766">
        <v>21</v>
      </c>
      <c r="D766" s="9">
        <v>32000</v>
      </c>
    </row>
    <row r="767" spans="1:4" x14ac:dyDescent="0.2">
      <c r="A767" t="s">
        <v>1343</v>
      </c>
      <c r="B767" t="s">
        <v>1811</v>
      </c>
      <c r="C767">
        <v>65</v>
      </c>
      <c r="D767" s="9">
        <v>32000</v>
      </c>
    </row>
    <row r="768" spans="1:4" x14ac:dyDescent="0.2">
      <c r="A768" t="s">
        <v>1344</v>
      </c>
      <c r="B768" t="s">
        <v>1811</v>
      </c>
      <c r="C768">
        <v>91</v>
      </c>
      <c r="D768" s="9">
        <v>32000</v>
      </c>
    </row>
    <row r="769" spans="1:4" x14ac:dyDescent="0.2">
      <c r="A769" t="s">
        <v>1345</v>
      </c>
      <c r="B769" t="s">
        <v>1811</v>
      </c>
      <c r="C769">
        <v>6</v>
      </c>
      <c r="D769" s="9">
        <v>38589</v>
      </c>
    </row>
    <row r="770" spans="1:4" x14ac:dyDescent="0.2">
      <c r="A770" t="s">
        <v>1346</v>
      </c>
      <c r="B770" t="s">
        <v>1812</v>
      </c>
      <c r="C770">
        <v>4</v>
      </c>
      <c r="D770" s="9">
        <v>32000</v>
      </c>
    </row>
    <row r="771" spans="1:4" x14ac:dyDescent="0.2">
      <c r="A771" t="s">
        <v>1348</v>
      </c>
      <c r="B771" t="s">
        <v>1812</v>
      </c>
      <c r="C771">
        <v>1</v>
      </c>
      <c r="D771" s="9">
        <v>32000</v>
      </c>
    </row>
    <row r="772" spans="1:4" x14ac:dyDescent="0.2">
      <c r="A772" t="s">
        <v>1349</v>
      </c>
      <c r="D772" s="9">
        <v>52118</v>
      </c>
    </row>
    <row r="773" spans="1:4" x14ac:dyDescent="0.2">
      <c r="A773" t="s">
        <v>1350</v>
      </c>
      <c r="D773" s="9">
        <v>96000</v>
      </c>
    </row>
    <row r="774" spans="1:4" x14ac:dyDescent="0.2">
      <c r="A774" t="s">
        <v>1351</v>
      </c>
      <c r="D774" s="9">
        <v>32000</v>
      </c>
    </row>
    <row r="775" spans="1:4" x14ac:dyDescent="0.2">
      <c r="A775" t="s">
        <v>1353</v>
      </c>
      <c r="D775" s="9">
        <v>32000</v>
      </c>
    </row>
    <row r="776" spans="1:4" x14ac:dyDescent="0.2">
      <c r="A776" t="s">
        <v>1354</v>
      </c>
      <c r="B776" t="s">
        <v>1813</v>
      </c>
      <c r="C776">
        <v>1</v>
      </c>
      <c r="D776" s="9">
        <v>44103</v>
      </c>
    </row>
    <row r="777" spans="1:4" x14ac:dyDescent="0.2">
      <c r="A777" t="s">
        <v>1355</v>
      </c>
      <c r="D777" s="9">
        <v>96000</v>
      </c>
    </row>
    <row r="778" spans="1:4" x14ac:dyDescent="0.2">
      <c r="A778" t="s">
        <v>1356</v>
      </c>
      <c r="D778" s="9">
        <v>32000</v>
      </c>
    </row>
    <row r="779" spans="1:4" x14ac:dyDescent="0.2">
      <c r="A779" t="s">
        <v>1358</v>
      </c>
      <c r="B779" t="s">
        <v>1814</v>
      </c>
      <c r="C779">
        <v>2</v>
      </c>
      <c r="D779" s="9">
        <v>32000</v>
      </c>
    </row>
    <row r="780" spans="1:4" x14ac:dyDescent="0.2">
      <c r="A780" t="s">
        <v>1359</v>
      </c>
      <c r="D780" s="9">
        <v>34057</v>
      </c>
    </row>
    <row r="781" spans="1:4" x14ac:dyDescent="0.2">
      <c r="A781" t="s">
        <v>1360</v>
      </c>
      <c r="D781" s="9">
        <v>69806</v>
      </c>
    </row>
    <row r="782" spans="1:4" x14ac:dyDescent="0.2">
      <c r="A782" t="s">
        <v>1361</v>
      </c>
      <c r="B782" t="s">
        <v>1815</v>
      </c>
      <c r="C782">
        <v>1</v>
      </c>
      <c r="D782" s="9">
        <v>32000</v>
      </c>
    </row>
    <row r="783" spans="1:4" x14ac:dyDescent="0.2">
      <c r="A783" t="s">
        <v>1363</v>
      </c>
      <c r="B783" t="s">
        <v>1815</v>
      </c>
      <c r="C783">
        <v>2</v>
      </c>
      <c r="D783" s="9">
        <v>32000</v>
      </c>
    </row>
    <row r="784" spans="1:4" x14ac:dyDescent="0.2">
      <c r="A784" t="s">
        <v>1364</v>
      </c>
      <c r="B784" t="s">
        <v>1815</v>
      </c>
      <c r="C784">
        <v>2</v>
      </c>
      <c r="D784" s="9">
        <v>52699</v>
      </c>
    </row>
    <row r="785" spans="1:4" x14ac:dyDescent="0.2">
      <c r="A785" t="s">
        <v>1365</v>
      </c>
      <c r="D785" s="9">
        <v>96000</v>
      </c>
    </row>
    <row r="786" spans="1:4" x14ac:dyDescent="0.2">
      <c r="A786" t="s">
        <v>1366</v>
      </c>
      <c r="B786" t="s">
        <v>1816</v>
      </c>
      <c r="C786">
        <v>1</v>
      </c>
      <c r="D786" s="9">
        <v>32000</v>
      </c>
    </row>
    <row r="787" spans="1:4" x14ac:dyDescent="0.2">
      <c r="A787" t="s">
        <v>1368</v>
      </c>
      <c r="D787" s="9">
        <v>32000</v>
      </c>
    </row>
    <row r="788" spans="1:4" x14ac:dyDescent="0.2">
      <c r="A788" t="s">
        <v>1369</v>
      </c>
      <c r="D788" s="9">
        <v>35610</v>
      </c>
    </row>
    <row r="789" spans="1:4" x14ac:dyDescent="0.2">
      <c r="A789" t="s">
        <v>1370</v>
      </c>
      <c r="D789" s="9">
        <v>96000</v>
      </c>
    </row>
    <row r="790" spans="1:4" x14ac:dyDescent="0.2">
      <c r="A790" t="s">
        <v>1371</v>
      </c>
      <c r="D790" s="9">
        <v>32000</v>
      </c>
    </row>
    <row r="791" spans="1:4" x14ac:dyDescent="0.2">
      <c r="A791" t="s">
        <v>1373</v>
      </c>
      <c r="B791" t="s">
        <v>1817</v>
      </c>
      <c r="C791">
        <v>3</v>
      </c>
      <c r="D791" s="9">
        <v>32000</v>
      </c>
    </row>
    <row r="792" spans="1:4" x14ac:dyDescent="0.2">
      <c r="A792" t="s">
        <v>1374</v>
      </c>
      <c r="B792" t="s">
        <v>1817</v>
      </c>
      <c r="C792">
        <v>5</v>
      </c>
      <c r="D792" s="9">
        <v>32000</v>
      </c>
    </row>
    <row r="793" spans="1:4" x14ac:dyDescent="0.2">
      <c r="A793" t="s">
        <v>1375</v>
      </c>
      <c r="D793" s="9">
        <v>46173</v>
      </c>
    </row>
    <row r="794" spans="1:4" x14ac:dyDescent="0.2">
      <c r="A794" t="s">
        <v>1376</v>
      </c>
      <c r="B794" t="s">
        <v>1818</v>
      </c>
      <c r="C794">
        <v>5</v>
      </c>
      <c r="D794" s="9">
        <v>32000</v>
      </c>
    </row>
    <row r="795" spans="1:4" x14ac:dyDescent="0.2">
      <c r="A795" t="s">
        <v>1378</v>
      </c>
      <c r="B795" t="s">
        <v>1818</v>
      </c>
      <c r="C795">
        <v>13</v>
      </c>
      <c r="D795" s="9">
        <v>32000</v>
      </c>
    </row>
    <row r="796" spans="1:4" x14ac:dyDescent="0.2">
      <c r="A796" t="s">
        <v>1379</v>
      </c>
      <c r="B796" t="s">
        <v>1818</v>
      </c>
      <c r="C796">
        <v>10</v>
      </c>
      <c r="D796" s="9">
        <v>32000</v>
      </c>
    </row>
    <row r="797" spans="1:4" x14ac:dyDescent="0.2">
      <c r="A797" t="s">
        <v>1380</v>
      </c>
      <c r="B797" t="s">
        <v>1818</v>
      </c>
      <c r="C797">
        <v>2</v>
      </c>
      <c r="D797" s="9">
        <v>50053</v>
      </c>
    </row>
    <row r="798" spans="1:4" x14ac:dyDescent="0.2">
      <c r="A798" t="s">
        <v>1381</v>
      </c>
      <c r="B798" t="s">
        <v>1819</v>
      </c>
      <c r="C798">
        <v>6</v>
      </c>
      <c r="D798" s="9">
        <v>53220</v>
      </c>
    </row>
    <row r="799" spans="1:4" x14ac:dyDescent="0.2">
      <c r="A799" t="s">
        <v>1383</v>
      </c>
      <c r="B799" t="s">
        <v>1819</v>
      </c>
      <c r="C799">
        <v>7</v>
      </c>
      <c r="D799" s="9">
        <v>58399</v>
      </c>
    </row>
    <row r="800" spans="1:4" x14ac:dyDescent="0.2">
      <c r="A800" t="s">
        <v>1384</v>
      </c>
      <c r="B800" t="s">
        <v>1819</v>
      </c>
      <c r="C800">
        <v>1</v>
      </c>
      <c r="D800" s="9">
        <v>62675</v>
      </c>
    </row>
    <row r="801" spans="1:4" x14ac:dyDescent="0.2">
      <c r="A801" t="s">
        <v>1385</v>
      </c>
      <c r="B801" t="s">
        <v>1819</v>
      </c>
      <c r="C801">
        <v>1</v>
      </c>
      <c r="D801" s="9">
        <v>96000</v>
      </c>
    </row>
    <row r="802" spans="1:4" x14ac:dyDescent="0.2">
      <c r="A802" t="s">
        <v>1386</v>
      </c>
      <c r="B802" t="s">
        <v>1820</v>
      </c>
      <c r="C802">
        <v>2</v>
      </c>
      <c r="D802" s="9">
        <v>32000</v>
      </c>
    </row>
    <row r="803" spans="1:4" x14ac:dyDescent="0.2">
      <c r="A803" t="s">
        <v>1388</v>
      </c>
      <c r="B803" t="s">
        <v>1820</v>
      </c>
      <c r="C803">
        <v>4</v>
      </c>
      <c r="D803" s="9">
        <v>32806</v>
      </c>
    </row>
    <row r="804" spans="1:4" x14ac:dyDescent="0.2">
      <c r="A804" t="s">
        <v>1389</v>
      </c>
      <c r="B804" t="s">
        <v>1820</v>
      </c>
      <c r="C804">
        <v>2</v>
      </c>
      <c r="D804" s="9">
        <v>51486</v>
      </c>
    </row>
    <row r="805" spans="1:4" x14ac:dyDescent="0.2">
      <c r="A805" t="s">
        <v>1390</v>
      </c>
      <c r="D805" s="9">
        <v>96000</v>
      </c>
    </row>
    <row r="806" spans="1:4" x14ac:dyDescent="0.2">
      <c r="A806" t="s">
        <v>1391</v>
      </c>
      <c r="B806" t="s">
        <v>1821</v>
      </c>
      <c r="C806">
        <v>3</v>
      </c>
      <c r="D806" s="9">
        <v>32000</v>
      </c>
    </row>
    <row r="807" spans="1:4" x14ac:dyDescent="0.2">
      <c r="A807" t="s">
        <v>1393</v>
      </c>
      <c r="B807" t="s">
        <v>1821</v>
      </c>
      <c r="C807">
        <v>3</v>
      </c>
      <c r="D807" s="9">
        <v>32000</v>
      </c>
    </row>
    <row r="808" spans="1:4" x14ac:dyDescent="0.2">
      <c r="A808" t="s">
        <v>1394</v>
      </c>
      <c r="B808" t="s">
        <v>1821</v>
      </c>
      <c r="C808">
        <v>1</v>
      </c>
      <c r="D808" s="9">
        <v>45772</v>
      </c>
    </row>
    <row r="809" spans="1:4" x14ac:dyDescent="0.2">
      <c r="A809" t="s">
        <v>1395</v>
      </c>
      <c r="B809" t="s">
        <v>1821</v>
      </c>
      <c r="C809">
        <v>1</v>
      </c>
      <c r="D809" s="9">
        <v>96000</v>
      </c>
    </row>
    <row r="810" spans="1:4" x14ac:dyDescent="0.2">
      <c r="A810" t="s">
        <v>1396</v>
      </c>
      <c r="B810" t="s">
        <v>1822</v>
      </c>
      <c r="C810">
        <v>86</v>
      </c>
      <c r="D810" s="9">
        <v>32000</v>
      </c>
    </row>
    <row r="811" spans="1:4" x14ac:dyDescent="0.2">
      <c r="A811" t="s">
        <v>1398</v>
      </c>
      <c r="B811" t="s">
        <v>1822</v>
      </c>
      <c r="C811">
        <v>63</v>
      </c>
      <c r="D811" s="9">
        <v>32000</v>
      </c>
    </row>
    <row r="812" spans="1:4" x14ac:dyDescent="0.2">
      <c r="A812" t="s">
        <v>1399</v>
      </c>
      <c r="B812" t="s">
        <v>1822</v>
      </c>
      <c r="C812">
        <v>6</v>
      </c>
      <c r="D812" s="9">
        <v>47899</v>
      </c>
    </row>
    <row r="813" spans="1:4" x14ac:dyDescent="0.2">
      <c r="A813" t="s">
        <v>1400</v>
      </c>
      <c r="D813" s="9">
        <v>96000</v>
      </c>
    </row>
    <row r="814" spans="1:4" x14ac:dyDescent="0.2">
      <c r="A814" t="s">
        <v>1401</v>
      </c>
      <c r="B814" t="s">
        <v>1823</v>
      </c>
      <c r="C814">
        <v>1</v>
      </c>
      <c r="D814" s="9">
        <v>32000</v>
      </c>
    </row>
    <row r="815" spans="1:4" x14ac:dyDescent="0.2">
      <c r="A815" t="s">
        <v>1403</v>
      </c>
      <c r="B815" t="s">
        <v>1823</v>
      </c>
      <c r="C815">
        <v>4</v>
      </c>
      <c r="D815" s="9">
        <v>32000</v>
      </c>
    </row>
    <row r="816" spans="1:4" x14ac:dyDescent="0.2">
      <c r="A816" t="s">
        <v>1404</v>
      </c>
      <c r="B816" t="s">
        <v>1823</v>
      </c>
      <c r="C816">
        <v>1</v>
      </c>
      <c r="D816" s="9">
        <v>35009</v>
      </c>
    </row>
    <row r="817" spans="1:4" x14ac:dyDescent="0.2">
      <c r="A817" t="s">
        <v>1405</v>
      </c>
      <c r="D817" s="9">
        <v>96000</v>
      </c>
    </row>
    <row r="818" spans="1:4" x14ac:dyDescent="0.2">
      <c r="A818" t="s">
        <v>1406</v>
      </c>
      <c r="B818" t="s">
        <v>1824</v>
      </c>
      <c r="C818">
        <v>3</v>
      </c>
      <c r="D818" s="9">
        <v>32000</v>
      </c>
    </row>
    <row r="819" spans="1:4" x14ac:dyDescent="0.2">
      <c r="A819" t="s">
        <v>1408</v>
      </c>
      <c r="B819" t="s">
        <v>1824</v>
      </c>
      <c r="C819">
        <v>4</v>
      </c>
      <c r="D819" s="9">
        <v>32000</v>
      </c>
    </row>
    <row r="820" spans="1:4" x14ac:dyDescent="0.2">
      <c r="A820" t="s">
        <v>1409</v>
      </c>
      <c r="B820" t="s">
        <v>1824</v>
      </c>
      <c r="C820">
        <v>3</v>
      </c>
      <c r="D820" s="9">
        <v>34918</v>
      </c>
    </row>
    <row r="821" spans="1:4" x14ac:dyDescent="0.2">
      <c r="A821" t="s">
        <v>1410</v>
      </c>
      <c r="D821" s="9">
        <v>60940</v>
      </c>
    </row>
    <row r="822" spans="1:4" x14ac:dyDescent="0.2">
      <c r="A822" t="s">
        <v>1411</v>
      </c>
      <c r="B822" t="s">
        <v>1825</v>
      </c>
      <c r="C822">
        <v>13</v>
      </c>
      <c r="D822" s="9">
        <v>32000</v>
      </c>
    </row>
    <row r="823" spans="1:4" x14ac:dyDescent="0.2">
      <c r="A823" t="s">
        <v>1413</v>
      </c>
      <c r="B823" t="s">
        <v>1825</v>
      </c>
      <c r="C823">
        <v>11</v>
      </c>
      <c r="D823" s="9">
        <v>33591</v>
      </c>
    </row>
    <row r="824" spans="1:4" x14ac:dyDescent="0.2">
      <c r="A824" t="s">
        <v>1414</v>
      </c>
      <c r="B824" t="s">
        <v>1825</v>
      </c>
      <c r="C824">
        <v>4</v>
      </c>
      <c r="D824" s="9">
        <v>44539</v>
      </c>
    </row>
    <row r="825" spans="1:4" x14ac:dyDescent="0.2">
      <c r="A825" t="s">
        <v>1415</v>
      </c>
      <c r="D825" s="9">
        <v>96000</v>
      </c>
    </row>
    <row r="826" spans="1:4" x14ac:dyDescent="0.2">
      <c r="A826" t="s">
        <v>1416</v>
      </c>
      <c r="B826" t="s">
        <v>1826</v>
      </c>
      <c r="C826">
        <v>53</v>
      </c>
      <c r="D826" s="9">
        <v>32000</v>
      </c>
    </row>
    <row r="827" spans="1:4" x14ac:dyDescent="0.2">
      <c r="A827" t="s">
        <v>1418</v>
      </c>
      <c r="B827" t="s">
        <v>1826</v>
      </c>
      <c r="C827">
        <v>17</v>
      </c>
      <c r="D827" s="9">
        <v>32000</v>
      </c>
    </row>
    <row r="828" spans="1:4" x14ac:dyDescent="0.2">
      <c r="A828" t="s">
        <v>1419</v>
      </c>
      <c r="B828" t="s">
        <v>1826</v>
      </c>
      <c r="C828">
        <v>4</v>
      </c>
      <c r="D828" s="9">
        <v>38154</v>
      </c>
    </row>
    <row r="829" spans="1:4" x14ac:dyDescent="0.2">
      <c r="A829" t="s">
        <v>1420</v>
      </c>
      <c r="B829" t="s">
        <v>1826</v>
      </c>
      <c r="C829">
        <v>1</v>
      </c>
      <c r="D829" s="9">
        <v>95677</v>
      </c>
    </row>
    <row r="830" spans="1:4" x14ac:dyDescent="0.2">
      <c r="A830" t="s">
        <v>1421</v>
      </c>
      <c r="B830" t="s">
        <v>1827</v>
      </c>
      <c r="C830">
        <v>2</v>
      </c>
      <c r="D830" s="9">
        <v>32000</v>
      </c>
    </row>
    <row r="831" spans="1:4" x14ac:dyDescent="0.2">
      <c r="A831" t="s">
        <v>1423</v>
      </c>
      <c r="B831" t="s">
        <v>1827</v>
      </c>
      <c r="C831">
        <v>10</v>
      </c>
      <c r="D831" s="9">
        <v>32000</v>
      </c>
    </row>
    <row r="832" spans="1:4" x14ac:dyDescent="0.2">
      <c r="A832" t="s">
        <v>1424</v>
      </c>
      <c r="B832" t="s">
        <v>1827</v>
      </c>
      <c r="C832">
        <v>19</v>
      </c>
      <c r="D832" s="9">
        <v>32000</v>
      </c>
    </row>
    <row r="833" spans="1:4" x14ac:dyDescent="0.2">
      <c r="A833" t="s">
        <v>1425</v>
      </c>
      <c r="B833" t="s">
        <v>1827</v>
      </c>
      <c r="C833">
        <v>2</v>
      </c>
      <c r="D833" s="9">
        <v>58020</v>
      </c>
    </row>
    <row r="834" spans="1:4" x14ac:dyDescent="0.2">
      <c r="A834" t="s">
        <v>1426</v>
      </c>
      <c r="B834" t="s">
        <v>1828</v>
      </c>
      <c r="C834">
        <v>15</v>
      </c>
      <c r="D834" s="9">
        <v>32000</v>
      </c>
    </row>
    <row r="835" spans="1:4" x14ac:dyDescent="0.2">
      <c r="A835" t="s">
        <v>1428</v>
      </c>
      <c r="B835" t="s">
        <v>1828</v>
      </c>
      <c r="C835">
        <v>17</v>
      </c>
      <c r="D835" s="9">
        <v>32000</v>
      </c>
    </row>
    <row r="836" spans="1:4" x14ac:dyDescent="0.2">
      <c r="A836" t="s">
        <v>1429</v>
      </c>
      <c r="B836" t="s">
        <v>1828</v>
      </c>
      <c r="C836">
        <v>9</v>
      </c>
      <c r="D836" s="9">
        <v>32000</v>
      </c>
    </row>
    <row r="837" spans="1:4" x14ac:dyDescent="0.2">
      <c r="A837" t="s">
        <v>1430</v>
      </c>
      <c r="B837" t="s">
        <v>1828</v>
      </c>
      <c r="C837">
        <v>1</v>
      </c>
      <c r="D837" s="9">
        <v>56956</v>
      </c>
    </row>
    <row r="838" spans="1:4" x14ac:dyDescent="0.2">
      <c r="A838" t="s">
        <v>1431</v>
      </c>
      <c r="B838" t="s">
        <v>1829</v>
      </c>
      <c r="C838">
        <v>16</v>
      </c>
      <c r="D838" s="9">
        <v>32000</v>
      </c>
    </row>
    <row r="839" spans="1:4" x14ac:dyDescent="0.2">
      <c r="A839" t="s">
        <v>1433</v>
      </c>
      <c r="B839" t="s">
        <v>1829</v>
      </c>
      <c r="C839">
        <v>9</v>
      </c>
      <c r="D839" s="9">
        <v>32000</v>
      </c>
    </row>
    <row r="840" spans="1:4" x14ac:dyDescent="0.2">
      <c r="A840" t="s">
        <v>1434</v>
      </c>
      <c r="B840" t="s">
        <v>1829</v>
      </c>
      <c r="C840">
        <v>3</v>
      </c>
      <c r="D840" s="9">
        <v>32000</v>
      </c>
    </row>
    <row r="841" spans="1:4" x14ac:dyDescent="0.2">
      <c r="A841" t="s">
        <v>1435</v>
      </c>
      <c r="D841" s="9">
        <v>32000</v>
      </c>
    </row>
    <row r="842" spans="1:4" x14ac:dyDescent="0.2">
      <c r="A842" t="s">
        <v>1436</v>
      </c>
      <c r="B842" t="s">
        <v>1830</v>
      </c>
      <c r="C842">
        <v>2106</v>
      </c>
      <c r="D842" s="9">
        <v>32000</v>
      </c>
    </row>
    <row r="843" spans="1:4" x14ac:dyDescent="0.2">
      <c r="A843" t="s">
        <v>1438</v>
      </c>
      <c r="B843" t="s">
        <v>1830</v>
      </c>
      <c r="C843">
        <v>1053</v>
      </c>
      <c r="D843" s="9">
        <v>32000</v>
      </c>
    </row>
    <row r="844" spans="1:4" x14ac:dyDescent="0.2">
      <c r="A844" t="s">
        <v>1439</v>
      </c>
      <c r="B844" t="s">
        <v>1830</v>
      </c>
      <c r="C844">
        <v>410</v>
      </c>
      <c r="D844" s="9">
        <v>32000</v>
      </c>
    </row>
    <row r="845" spans="1:4" x14ac:dyDescent="0.2">
      <c r="A845" t="s">
        <v>1440</v>
      </c>
      <c r="B845" t="s">
        <v>1830</v>
      </c>
      <c r="C845">
        <v>15</v>
      </c>
      <c r="D845" s="9">
        <v>54053</v>
      </c>
    </row>
    <row r="846" spans="1:4" x14ac:dyDescent="0.2">
      <c r="A846" t="s">
        <v>1441</v>
      </c>
      <c r="B846" t="s">
        <v>1831</v>
      </c>
      <c r="C846">
        <v>629</v>
      </c>
      <c r="D846" s="9">
        <v>32000</v>
      </c>
    </row>
    <row r="847" spans="1:4" x14ac:dyDescent="0.2">
      <c r="A847" t="s">
        <v>1443</v>
      </c>
      <c r="B847" t="s">
        <v>1831</v>
      </c>
      <c r="C847">
        <v>302</v>
      </c>
      <c r="D847" s="9">
        <v>32000</v>
      </c>
    </row>
    <row r="848" spans="1:4" x14ac:dyDescent="0.2">
      <c r="A848" t="s">
        <v>1444</v>
      </c>
      <c r="B848" t="s">
        <v>1831</v>
      </c>
      <c r="C848">
        <v>53</v>
      </c>
      <c r="D848" s="9">
        <v>32000</v>
      </c>
    </row>
    <row r="849" spans="1:4" x14ac:dyDescent="0.2">
      <c r="A849" t="s">
        <v>1445</v>
      </c>
      <c r="D849" s="9">
        <v>67924</v>
      </c>
    </row>
    <row r="850" spans="1:4" x14ac:dyDescent="0.2">
      <c r="A850" t="s">
        <v>1446</v>
      </c>
      <c r="B850" t="s">
        <v>1832</v>
      </c>
      <c r="C850">
        <v>4</v>
      </c>
      <c r="D850" s="9">
        <v>32000</v>
      </c>
    </row>
    <row r="851" spans="1:4" x14ac:dyDescent="0.2">
      <c r="A851" t="s">
        <v>1448</v>
      </c>
      <c r="B851" t="s">
        <v>1832</v>
      </c>
      <c r="C851">
        <v>19</v>
      </c>
      <c r="D851" s="9">
        <v>32000</v>
      </c>
    </row>
    <row r="852" spans="1:4" x14ac:dyDescent="0.2">
      <c r="A852" t="s">
        <v>1449</v>
      </c>
      <c r="B852" t="s">
        <v>1832</v>
      </c>
      <c r="C852">
        <v>6</v>
      </c>
      <c r="D852" s="9">
        <v>32000</v>
      </c>
    </row>
    <row r="853" spans="1:4" x14ac:dyDescent="0.2">
      <c r="A853" t="s">
        <v>1450</v>
      </c>
      <c r="B853" t="s">
        <v>1832</v>
      </c>
      <c r="C853">
        <v>1</v>
      </c>
      <c r="D853" s="9">
        <v>80410</v>
      </c>
    </row>
    <row r="854" spans="1:4" x14ac:dyDescent="0.2">
      <c r="A854" t="s">
        <v>1451</v>
      </c>
      <c r="B854" t="s">
        <v>1833</v>
      </c>
      <c r="C854">
        <v>21</v>
      </c>
      <c r="D854" s="9">
        <v>32000</v>
      </c>
    </row>
    <row r="855" spans="1:4" x14ac:dyDescent="0.2">
      <c r="A855" t="s">
        <v>1453</v>
      </c>
      <c r="B855" t="s">
        <v>1833</v>
      </c>
      <c r="C855">
        <v>19</v>
      </c>
      <c r="D855" s="9">
        <v>32000</v>
      </c>
    </row>
    <row r="856" spans="1:4" x14ac:dyDescent="0.2">
      <c r="A856" t="s">
        <v>1454</v>
      </c>
      <c r="B856" t="s">
        <v>1833</v>
      </c>
      <c r="C856">
        <v>7</v>
      </c>
      <c r="D856" s="9">
        <v>32000</v>
      </c>
    </row>
    <row r="857" spans="1:4" x14ac:dyDescent="0.2">
      <c r="A857" t="s">
        <v>1455</v>
      </c>
      <c r="B857" t="s">
        <v>1833</v>
      </c>
      <c r="C857">
        <v>1</v>
      </c>
      <c r="D857" s="9">
        <v>69641</v>
      </c>
    </row>
    <row r="858" spans="1:4" x14ac:dyDescent="0.2">
      <c r="A858" t="s">
        <v>1456</v>
      </c>
      <c r="B858" t="s">
        <v>1834</v>
      </c>
      <c r="C858">
        <v>31</v>
      </c>
      <c r="D858" s="9">
        <v>32000</v>
      </c>
    </row>
    <row r="859" spans="1:4" x14ac:dyDescent="0.2">
      <c r="A859" t="s">
        <v>1458</v>
      </c>
      <c r="B859" t="s">
        <v>1834</v>
      </c>
      <c r="C859">
        <v>24</v>
      </c>
      <c r="D859" s="9">
        <v>32000</v>
      </c>
    </row>
    <row r="860" spans="1:4" x14ac:dyDescent="0.2">
      <c r="A860" t="s">
        <v>1459</v>
      </c>
      <c r="B860" t="s">
        <v>1834</v>
      </c>
      <c r="C860">
        <v>6</v>
      </c>
      <c r="D860" s="9">
        <v>32000</v>
      </c>
    </row>
    <row r="861" spans="1:4" x14ac:dyDescent="0.2">
      <c r="A861" t="s">
        <v>1460</v>
      </c>
      <c r="D861" s="9">
        <v>56845</v>
      </c>
    </row>
    <row r="862" spans="1:4" x14ac:dyDescent="0.2">
      <c r="A862" t="s">
        <v>1461</v>
      </c>
      <c r="B862" t="s">
        <v>1835</v>
      </c>
      <c r="C862">
        <v>15</v>
      </c>
      <c r="D862" s="9">
        <v>32000</v>
      </c>
    </row>
    <row r="863" spans="1:4" x14ac:dyDescent="0.2">
      <c r="A863" t="s">
        <v>1463</v>
      </c>
      <c r="B863" t="s">
        <v>1835</v>
      </c>
      <c r="C863">
        <v>8</v>
      </c>
      <c r="D863" s="9">
        <v>32000</v>
      </c>
    </row>
    <row r="864" spans="1:4" x14ac:dyDescent="0.2">
      <c r="A864" t="s">
        <v>1464</v>
      </c>
      <c r="B864" t="s">
        <v>1835</v>
      </c>
      <c r="C864">
        <v>5</v>
      </c>
      <c r="D864" s="9">
        <v>32000</v>
      </c>
    </row>
    <row r="865" spans="1:4" x14ac:dyDescent="0.2">
      <c r="A865" t="s">
        <v>1465</v>
      </c>
      <c r="B865" t="s">
        <v>1835</v>
      </c>
      <c r="C865">
        <v>3</v>
      </c>
      <c r="D865" s="9">
        <v>96000</v>
      </c>
    </row>
    <row r="866" spans="1:4" x14ac:dyDescent="0.2">
      <c r="A866" t="s">
        <v>1466</v>
      </c>
      <c r="B866" t="s">
        <v>1836</v>
      </c>
      <c r="C866">
        <v>3829</v>
      </c>
      <c r="D866" s="9">
        <v>32000</v>
      </c>
    </row>
    <row r="867" spans="1:4" x14ac:dyDescent="0.2">
      <c r="A867" t="s">
        <v>1468</v>
      </c>
      <c r="B867" t="s">
        <v>1836</v>
      </c>
      <c r="C867">
        <v>2419</v>
      </c>
      <c r="D867" s="9">
        <v>32000</v>
      </c>
    </row>
    <row r="868" spans="1:4" x14ac:dyDescent="0.2">
      <c r="A868" t="s">
        <v>1469</v>
      </c>
      <c r="B868" t="s">
        <v>1836</v>
      </c>
      <c r="C868">
        <v>439</v>
      </c>
      <c r="D868" s="9">
        <v>32000</v>
      </c>
    </row>
    <row r="869" spans="1:4" x14ac:dyDescent="0.2">
      <c r="A869" t="s">
        <v>1470</v>
      </c>
      <c r="B869" t="s">
        <v>1836</v>
      </c>
      <c r="C869">
        <v>2</v>
      </c>
      <c r="D869" s="9">
        <v>39281</v>
      </c>
    </row>
    <row r="870" spans="1:4" x14ac:dyDescent="0.2">
      <c r="A870" t="s">
        <v>1471</v>
      </c>
      <c r="B870" t="s">
        <v>1837</v>
      </c>
      <c r="C870">
        <v>17</v>
      </c>
      <c r="D870" s="9">
        <v>32000</v>
      </c>
    </row>
    <row r="871" spans="1:4" x14ac:dyDescent="0.2">
      <c r="A871" t="s">
        <v>1473</v>
      </c>
      <c r="B871" t="s">
        <v>1837</v>
      </c>
      <c r="C871">
        <v>69</v>
      </c>
      <c r="D871" s="9">
        <v>32000</v>
      </c>
    </row>
    <row r="872" spans="1:4" x14ac:dyDescent="0.2">
      <c r="A872" t="s">
        <v>1474</v>
      </c>
      <c r="B872" t="s">
        <v>1837</v>
      </c>
      <c r="C872">
        <v>47</v>
      </c>
      <c r="D872" s="9">
        <v>32000</v>
      </c>
    </row>
    <row r="873" spans="1:4" x14ac:dyDescent="0.2">
      <c r="A873" t="s">
        <v>1475</v>
      </c>
      <c r="B873" t="s">
        <v>1837</v>
      </c>
      <c r="C873">
        <v>14</v>
      </c>
      <c r="D873" s="9">
        <v>96000</v>
      </c>
    </row>
    <row r="874" spans="1:4" x14ac:dyDescent="0.2">
      <c r="A874" t="s">
        <v>1476</v>
      </c>
      <c r="B874" t="s">
        <v>1838</v>
      </c>
      <c r="C874">
        <v>85</v>
      </c>
      <c r="D874" s="9">
        <v>32000</v>
      </c>
    </row>
    <row r="875" spans="1:4" x14ac:dyDescent="0.2">
      <c r="A875" t="s">
        <v>1478</v>
      </c>
      <c r="B875" t="s">
        <v>1838</v>
      </c>
      <c r="C875">
        <v>63</v>
      </c>
      <c r="D875" s="9">
        <v>32000</v>
      </c>
    </row>
    <row r="876" spans="1:4" x14ac:dyDescent="0.2">
      <c r="A876" t="s">
        <v>1479</v>
      </c>
      <c r="B876" t="s">
        <v>1838</v>
      </c>
      <c r="C876">
        <v>9</v>
      </c>
      <c r="D876" s="9">
        <v>32000</v>
      </c>
    </row>
    <row r="877" spans="1:4" x14ac:dyDescent="0.2">
      <c r="A877" t="s">
        <v>1480</v>
      </c>
      <c r="D877" s="9">
        <v>32000</v>
      </c>
    </row>
    <row r="878" spans="1:4" x14ac:dyDescent="0.2">
      <c r="A878" t="s">
        <v>1481</v>
      </c>
      <c r="B878" t="s">
        <v>1839</v>
      </c>
      <c r="C878">
        <v>20</v>
      </c>
      <c r="D878" s="9">
        <v>32000</v>
      </c>
    </row>
    <row r="879" spans="1:4" x14ac:dyDescent="0.2">
      <c r="A879" t="s">
        <v>1483</v>
      </c>
      <c r="B879" t="s">
        <v>1839</v>
      </c>
      <c r="C879">
        <v>9</v>
      </c>
      <c r="D879" s="9">
        <v>32000</v>
      </c>
    </row>
    <row r="880" spans="1:4" x14ac:dyDescent="0.2">
      <c r="A880" t="s">
        <v>1484</v>
      </c>
      <c r="B880" t="s">
        <v>1839</v>
      </c>
      <c r="C880">
        <v>6</v>
      </c>
      <c r="D880" s="9">
        <v>32000</v>
      </c>
    </row>
    <row r="881" spans="1:4" x14ac:dyDescent="0.2">
      <c r="A881" t="s">
        <v>1485</v>
      </c>
      <c r="D881" s="9">
        <v>58282</v>
      </c>
    </row>
    <row r="882" spans="1:4" x14ac:dyDescent="0.2">
      <c r="A882" t="s">
        <v>1486</v>
      </c>
      <c r="B882" t="s">
        <v>1840</v>
      </c>
      <c r="C882">
        <v>3</v>
      </c>
      <c r="D882" s="9">
        <v>32000</v>
      </c>
    </row>
    <row r="883" spans="1:4" x14ac:dyDescent="0.2">
      <c r="A883" t="s">
        <v>1488</v>
      </c>
      <c r="D883" s="9">
        <v>32000</v>
      </c>
    </row>
    <row r="884" spans="1:4" x14ac:dyDescent="0.2">
      <c r="A884" t="s">
        <v>1489</v>
      </c>
      <c r="B884" t="s">
        <v>1840</v>
      </c>
      <c r="C884">
        <v>1</v>
      </c>
      <c r="D884" s="9">
        <v>32000</v>
      </c>
    </row>
    <row r="885" spans="1:4" x14ac:dyDescent="0.2">
      <c r="A885" t="s">
        <v>1490</v>
      </c>
      <c r="D885" s="9">
        <v>32000</v>
      </c>
    </row>
    <row r="886" spans="1:4" x14ac:dyDescent="0.2">
      <c r="A886" t="s">
        <v>1491</v>
      </c>
      <c r="B886" t="s">
        <v>1841</v>
      </c>
      <c r="C886">
        <v>186</v>
      </c>
      <c r="D886" s="9">
        <v>32000</v>
      </c>
    </row>
    <row r="887" spans="1:4" x14ac:dyDescent="0.2">
      <c r="A887" t="s">
        <v>1493</v>
      </c>
      <c r="B887" t="s">
        <v>1841</v>
      </c>
      <c r="C887">
        <v>312</v>
      </c>
      <c r="D887" s="9">
        <v>32000</v>
      </c>
    </row>
    <row r="888" spans="1:4" x14ac:dyDescent="0.2">
      <c r="A888" t="s">
        <v>1494</v>
      </c>
      <c r="B888" t="s">
        <v>1841</v>
      </c>
      <c r="C888">
        <v>140</v>
      </c>
      <c r="D888" s="9">
        <v>32000</v>
      </c>
    </row>
    <row r="889" spans="1:4" x14ac:dyDescent="0.2">
      <c r="A889" t="s">
        <v>1495</v>
      </c>
      <c r="B889" t="s">
        <v>1841</v>
      </c>
      <c r="C889">
        <v>7</v>
      </c>
      <c r="D889" s="9">
        <v>49133</v>
      </c>
    </row>
    <row r="890" spans="1:4" x14ac:dyDescent="0.2">
      <c r="A890" t="s">
        <v>1496</v>
      </c>
      <c r="B890" t="s">
        <v>1842</v>
      </c>
      <c r="C890">
        <v>3</v>
      </c>
      <c r="D890" s="9">
        <v>32000</v>
      </c>
    </row>
    <row r="891" spans="1:4" x14ac:dyDescent="0.2">
      <c r="A891" t="s">
        <v>1498</v>
      </c>
      <c r="B891" t="s">
        <v>1842</v>
      </c>
      <c r="C891">
        <v>2</v>
      </c>
      <c r="D891" s="9">
        <v>32000</v>
      </c>
    </row>
    <row r="892" spans="1:4" x14ac:dyDescent="0.2">
      <c r="A892" t="s">
        <v>1499</v>
      </c>
      <c r="B892" t="s">
        <v>1842</v>
      </c>
      <c r="C892">
        <v>1</v>
      </c>
      <c r="D892" s="9">
        <v>32000</v>
      </c>
    </row>
    <row r="893" spans="1:4" x14ac:dyDescent="0.2">
      <c r="A893" t="s">
        <v>1500</v>
      </c>
      <c r="D893" s="9">
        <v>32000</v>
      </c>
    </row>
    <row r="894" spans="1:4" x14ac:dyDescent="0.2">
      <c r="A894" t="s">
        <v>1501</v>
      </c>
      <c r="B894" t="s">
        <v>1843</v>
      </c>
      <c r="C894">
        <v>74</v>
      </c>
      <c r="D894" s="9">
        <v>32000</v>
      </c>
    </row>
    <row r="895" spans="1:4" x14ac:dyDescent="0.2">
      <c r="A895" t="s">
        <v>1503</v>
      </c>
      <c r="B895" t="s">
        <v>1843</v>
      </c>
      <c r="C895">
        <v>72</v>
      </c>
      <c r="D895" s="9">
        <v>32000</v>
      </c>
    </row>
    <row r="896" spans="1:4" x14ac:dyDescent="0.2">
      <c r="A896" t="s">
        <v>1504</v>
      </c>
      <c r="B896" t="s">
        <v>1843</v>
      </c>
      <c r="C896">
        <v>31</v>
      </c>
      <c r="D896" s="9">
        <v>32000</v>
      </c>
    </row>
    <row r="897" spans="1:4" x14ac:dyDescent="0.2">
      <c r="A897" t="s">
        <v>1505</v>
      </c>
      <c r="B897" t="s">
        <v>1843</v>
      </c>
      <c r="C897">
        <v>15</v>
      </c>
      <c r="D897" s="9">
        <v>32000</v>
      </c>
    </row>
    <row r="898" spans="1:4" x14ac:dyDescent="0.2">
      <c r="A898" t="s">
        <v>1506</v>
      </c>
      <c r="D898" s="9">
        <v>96000</v>
      </c>
    </row>
    <row r="899" spans="1:4" x14ac:dyDescent="0.2">
      <c r="A899" t="s">
        <v>1508</v>
      </c>
      <c r="D899" s="9">
        <v>96000</v>
      </c>
    </row>
    <row r="900" spans="1:4" x14ac:dyDescent="0.2">
      <c r="A900" t="s">
        <v>1509</v>
      </c>
      <c r="B900" t="s">
        <v>1844</v>
      </c>
      <c r="C900">
        <v>5</v>
      </c>
      <c r="D900" s="9">
        <v>96000</v>
      </c>
    </row>
    <row r="901" spans="1:4" x14ac:dyDescent="0.2">
      <c r="A901" t="s">
        <v>1510</v>
      </c>
      <c r="D901" s="9">
        <v>96000</v>
      </c>
    </row>
    <row r="902" spans="1:4" x14ac:dyDescent="0.2">
      <c r="A902" t="s">
        <v>1511</v>
      </c>
      <c r="D902" s="9">
        <v>96000</v>
      </c>
    </row>
    <row r="903" spans="1:4" x14ac:dyDescent="0.2">
      <c r="A903" t="s">
        <v>1513</v>
      </c>
      <c r="D903" s="9">
        <v>96000</v>
      </c>
    </row>
    <row r="904" spans="1:4" x14ac:dyDescent="0.2">
      <c r="A904" t="s">
        <v>1514</v>
      </c>
      <c r="B904" t="s">
        <v>1845</v>
      </c>
      <c r="C904">
        <v>5</v>
      </c>
      <c r="D904" s="9">
        <v>96000</v>
      </c>
    </row>
    <row r="905" spans="1:4" x14ac:dyDescent="0.2">
      <c r="A905" t="s">
        <v>1515</v>
      </c>
      <c r="B905" t="s">
        <v>1845</v>
      </c>
      <c r="C905">
        <v>23</v>
      </c>
      <c r="D905" s="9">
        <v>96000</v>
      </c>
    </row>
    <row r="906" spans="1:4" x14ac:dyDescent="0.2">
      <c r="A906" t="s">
        <v>1516</v>
      </c>
      <c r="D906" s="9">
        <v>96000</v>
      </c>
    </row>
    <row r="907" spans="1:4" x14ac:dyDescent="0.2">
      <c r="A907" t="s">
        <v>1518</v>
      </c>
      <c r="B907" t="s">
        <v>1846</v>
      </c>
      <c r="C907">
        <v>2</v>
      </c>
      <c r="D907" s="9">
        <v>96000</v>
      </c>
    </row>
    <row r="908" spans="1:4" x14ac:dyDescent="0.2">
      <c r="A908" t="s">
        <v>1519</v>
      </c>
      <c r="B908" t="s">
        <v>1846</v>
      </c>
      <c r="C908">
        <v>9</v>
      </c>
      <c r="D908" s="9">
        <v>96000</v>
      </c>
    </row>
    <row r="909" spans="1:4" x14ac:dyDescent="0.2">
      <c r="A909" t="s">
        <v>1520</v>
      </c>
      <c r="B909" t="s">
        <v>1846</v>
      </c>
      <c r="C909">
        <v>13</v>
      </c>
      <c r="D909" s="9">
        <v>47938</v>
      </c>
    </row>
    <row r="910" spans="1:4" x14ac:dyDescent="0.2">
      <c r="A910" t="s">
        <v>1521</v>
      </c>
      <c r="D910" s="9">
        <v>40589</v>
      </c>
    </row>
    <row r="911" spans="1:4" x14ac:dyDescent="0.2">
      <c r="A911" t="s">
        <v>1523</v>
      </c>
      <c r="B911" t="s">
        <v>1847</v>
      </c>
      <c r="C911">
        <v>5</v>
      </c>
      <c r="D911" s="9">
        <v>96000</v>
      </c>
    </row>
    <row r="912" spans="1:4" x14ac:dyDescent="0.2">
      <c r="A912" t="s">
        <v>1524</v>
      </c>
      <c r="B912" t="s">
        <v>1847</v>
      </c>
      <c r="C912">
        <v>5</v>
      </c>
      <c r="D912" s="9">
        <v>96000</v>
      </c>
    </row>
    <row r="913" spans="1:4" x14ac:dyDescent="0.2">
      <c r="A913" t="s">
        <v>1525</v>
      </c>
      <c r="B913" t="s">
        <v>1847</v>
      </c>
      <c r="C913">
        <v>27</v>
      </c>
      <c r="D913" s="9">
        <v>96000</v>
      </c>
    </row>
    <row r="914" spans="1:4" x14ac:dyDescent="0.2">
      <c r="A914" t="s">
        <v>1526</v>
      </c>
      <c r="D914" s="9">
        <v>89897</v>
      </c>
    </row>
    <row r="915" spans="1:4" x14ac:dyDescent="0.2">
      <c r="A915" t="s">
        <v>1528</v>
      </c>
      <c r="B915" t="s">
        <v>1848</v>
      </c>
      <c r="C915">
        <v>13</v>
      </c>
      <c r="D915" s="9">
        <v>96000</v>
      </c>
    </row>
    <row r="916" spans="1:4" x14ac:dyDescent="0.2">
      <c r="A916" t="s">
        <v>1529</v>
      </c>
      <c r="B916" t="s">
        <v>1848</v>
      </c>
      <c r="C916">
        <v>32</v>
      </c>
      <c r="D916" s="9">
        <v>96000</v>
      </c>
    </row>
    <row r="917" spans="1:4" x14ac:dyDescent="0.2">
      <c r="A917" t="s">
        <v>1530</v>
      </c>
      <c r="B917" t="s">
        <v>1848</v>
      </c>
      <c r="C917">
        <v>34</v>
      </c>
      <c r="D917" s="9">
        <v>96000</v>
      </c>
    </row>
    <row r="918" spans="1:4" x14ac:dyDescent="0.2">
      <c r="A918" t="s">
        <v>1531</v>
      </c>
      <c r="D918" s="9">
        <v>96000</v>
      </c>
    </row>
    <row r="919" spans="1:4" x14ac:dyDescent="0.2">
      <c r="A919" t="s">
        <v>1533</v>
      </c>
      <c r="B919" t="s">
        <v>1849</v>
      </c>
      <c r="C919">
        <v>11</v>
      </c>
      <c r="D919" s="9">
        <v>96000</v>
      </c>
    </row>
    <row r="920" spans="1:4" x14ac:dyDescent="0.2">
      <c r="A920" t="s">
        <v>1534</v>
      </c>
      <c r="B920" t="s">
        <v>1849</v>
      </c>
      <c r="C920">
        <v>20</v>
      </c>
      <c r="D920" s="9">
        <v>96000</v>
      </c>
    </row>
    <row r="921" spans="1:4" x14ac:dyDescent="0.2">
      <c r="A921" t="s">
        <v>1535</v>
      </c>
      <c r="B921" t="s">
        <v>1849</v>
      </c>
      <c r="C921">
        <v>16</v>
      </c>
      <c r="D921" s="9">
        <v>96000</v>
      </c>
    </row>
    <row r="922" spans="1:4" x14ac:dyDescent="0.2">
      <c r="A922" t="s">
        <v>1536</v>
      </c>
      <c r="D922" s="9">
        <v>67385</v>
      </c>
    </row>
    <row r="923" spans="1:4" x14ac:dyDescent="0.2">
      <c r="A923" t="s">
        <v>1538</v>
      </c>
      <c r="B923" t="s">
        <v>1850</v>
      </c>
      <c r="C923">
        <v>7</v>
      </c>
      <c r="D923" s="9">
        <v>96000</v>
      </c>
    </row>
    <row r="924" spans="1:4" x14ac:dyDescent="0.2">
      <c r="A924" t="s">
        <v>1539</v>
      </c>
      <c r="B924" t="s">
        <v>1850</v>
      </c>
      <c r="C924">
        <v>8</v>
      </c>
      <c r="D924" s="9">
        <v>96000</v>
      </c>
    </row>
    <row r="925" spans="1:4" x14ac:dyDescent="0.2">
      <c r="A925" t="s">
        <v>1540</v>
      </c>
      <c r="B925" t="s">
        <v>1850</v>
      </c>
      <c r="C925">
        <v>2</v>
      </c>
      <c r="D925" s="9">
        <v>96000</v>
      </c>
    </row>
    <row r="926" spans="1:4" x14ac:dyDescent="0.2">
      <c r="A926" t="s">
        <v>1541</v>
      </c>
      <c r="B926" t="s">
        <v>1851</v>
      </c>
      <c r="C926">
        <v>4</v>
      </c>
      <c r="D926" s="9">
        <v>72826</v>
      </c>
    </row>
    <row r="927" spans="1:4" x14ac:dyDescent="0.2">
      <c r="A927" t="s">
        <v>1543</v>
      </c>
      <c r="B927" t="s">
        <v>1851</v>
      </c>
      <c r="C927">
        <v>10</v>
      </c>
      <c r="D927" s="9">
        <v>96000</v>
      </c>
    </row>
    <row r="928" spans="1:4" x14ac:dyDescent="0.2">
      <c r="A928" t="s">
        <v>1544</v>
      </c>
      <c r="B928" t="s">
        <v>1851</v>
      </c>
      <c r="C928">
        <v>21</v>
      </c>
      <c r="D928" s="9">
        <v>96000</v>
      </c>
    </row>
    <row r="929" spans="1:4" x14ac:dyDescent="0.2">
      <c r="A929" t="s">
        <v>1545</v>
      </c>
      <c r="B929" t="s">
        <v>1851</v>
      </c>
      <c r="C929">
        <v>4</v>
      </c>
      <c r="D929" s="9">
        <v>96000</v>
      </c>
    </row>
    <row r="930" spans="1:4" x14ac:dyDescent="0.2">
      <c r="A930" t="s">
        <v>1546</v>
      </c>
      <c r="B930" t="s">
        <v>1852</v>
      </c>
      <c r="C930">
        <v>7</v>
      </c>
      <c r="D930" s="9">
        <v>54084</v>
      </c>
    </row>
    <row r="931" spans="1:4" x14ac:dyDescent="0.2">
      <c r="A931" t="s">
        <v>1548</v>
      </c>
      <c r="B931" t="s">
        <v>1852</v>
      </c>
      <c r="C931">
        <v>20</v>
      </c>
      <c r="D931" s="9">
        <v>81009</v>
      </c>
    </row>
    <row r="932" spans="1:4" x14ac:dyDescent="0.2">
      <c r="A932" t="s">
        <v>1549</v>
      </c>
      <c r="B932" t="s">
        <v>1852</v>
      </c>
      <c r="C932">
        <v>7</v>
      </c>
      <c r="D932" s="9">
        <v>96000</v>
      </c>
    </row>
    <row r="933" spans="1:4" x14ac:dyDescent="0.2">
      <c r="A933" t="s">
        <v>1550</v>
      </c>
      <c r="D933" s="9">
        <v>96000</v>
      </c>
    </row>
    <row r="934" spans="1:4" x14ac:dyDescent="0.2">
      <c r="A934" t="s">
        <v>1551</v>
      </c>
      <c r="D934" s="9">
        <v>96000</v>
      </c>
    </row>
    <row r="935" spans="1:4" x14ac:dyDescent="0.2">
      <c r="A935" t="s">
        <v>1553</v>
      </c>
      <c r="D935" s="9">
        <v>90226</v>
      </c>
    </row>
    <row r="936" spans="1:4" x14ac:dyDescent="0.2">
      <c r="A936" t="s">
        <v>1554</v>
      </c>
      <c r="B936" t="s">
        <v>1853</v>
      </c>
      <c r="C936">
        <v>3</v>
      </c>
      <c r="D936" s="9">
        <v>96000</v>
      </c>
    </row>
    <row r="937" spans="1:4" x14ac:dyDescent="0.2">
      <c r="A937" t="s">
        <v>1555</v>
      </c>
      <c r="B937" t="s">
        <v>1853</v>
      </c>
      <c r="C937">
        <v>3</v>
      </c>
      <c r="D937" s="9">
        <v>96000</v>
      </c>
    </row>
    <row r="938" spans="1:4" x14ac:dyDescent="0.2">
      <c r="A938" t="s">
        <v>1556</v>
      </c>
      <c r="B938" t="s">
        <v>1854</v>
      </c>
      <c r="C938">
        <v>2</v>
      </c>
      <c r="D938" s="9">
        <v>40992</v>
      </c>
    </row>
    <row r="939" spans="1:4" x14ac:dyDescent="0.2">
      <c r="A939" t="s">
        <v>1558</v>
      </c>
      <c r="B939" t="s">
        <v>1854</v>
      </c>
      <c r="C939">
        <v>5</v>
      </c>
      <c r="D939" s="9">
        <v>53823</v>
      </c>
    </row>
    <row r="940" spans="1:4" x14ac:dyDescent="0.2">
      <c r="A940" t="s">
        <v>1559</v>
      </c>
      <c r="B940" t="s">
        <v>1854</v>
      </c>
      <c r="C940">
        <v>12</v>
      </c>
      <c r="D940" s="9">
        <v>87450</v>
      </c>
    </row>
    <row r="941" spans="1:4" x14ac:dyDescent="0.2">
      <c r="A941" t="s">
        <v>1560</v>
      </c>
      <c r="B941" t="s">
        <v>1854</v>
      </c>
      <c r="C941">
        <v>1</v>
      </c>
      <c r="D941" s="9">
        <v>96000</v>
      </c>
    </row>
    <row r="942" spans="1:4" x14ac:dyDescent="0.2">
      <c r="A942" t="s">
        <v>1561</v>
      </c>
      <c r="B942" t="s">
        <v>1855</v>
      </c>
      <c r="C942">
        <v>9</v>
      </c>
      <c r="D942" s="9">
        <v>38869</v>
      </c>
    </row>
    <row r="943" spans="1:4" x14ac:dyDescent="0.2">
      <c r="A943" t="s">
        <v>1563</v>
      </c>
      <c r="B943" t="s">
        <v>1855</v>
      </c>
      <c r="C943">
        <v>17</v>
      </c>
      <c r="D943" s="9">
        <v>57571</v>
      </c>
    </row>
    <row r="944" spans="1:4" x14ac:dyDescent="0.2">
      <c r="A944" t="s">
        <v>1564</v>
      </c>
      <c r="B944" t="s">
        <v>1855</v>
      </c>
      <c r="C944">
        <v>30</v>
      </c>
      <c r="D944" s="9">
        <v>96000</v>
      </c>
    </row>
    <row r="945" spans="1:4" x14ac:dyDescent="0.2">
      <c r="A945" t="s">
        <v>1565</v>
      </c>
      <c r="B945" t="s">
        <v>1855</v>
      </c>
      <c r="C945">
        <v>2</v>
      </c>
      <c r="D945" s="9">
        <v>96000</v>
      </c>
    </row>
    <row r="946" spans="1:4" x14ac:dyDescent="0.2">
      <c r="A946" t="s">
        <v>1566</v>
      </c>
      <c r="B946" t="s">
        <v>1856</v>
      </c>
      <c r="C946">
        <v>4</v>
      </c>
      <c r="D946" s="9">
        <v>39574</v>
      </c>
    </row>
    <row r="947" spans="1:4" x14ac:dyDescent="0.2">
      <c r="A947" t="s">
        <v>1568</v>
      </c>
      <c r="B947" t="s">
        <v>1856</v>
      </c>
      <c r="C947">
        <v>4</v>
      </c>
      <c r="D947" s="9">
        <v>65429</v>
      </c>
    </row>
    <row r="948" spans="1:4" x14ac:dyDescent="0.2">
      <c r="A948" t="s">
        <v>1569</v>
      </c>
      <c r="B948" t="s">
        <v>1856</v>
      </c>
      <c r="C948">
        <v>1</v>
      </c>
      <c r="D948" s="9">
        <v>90972</v>
      </c>
    </row>
    <row r="949" spans="1:4" x14ac:dyDescent="0.2">
      <c r="A949" t="s">
        <v>1570</v>
      </c>
      <c r="D949" s="9">
        <v>96000</v>
      </c>
    </row>
    <row r="950" spans="1:4" x14ac:dyDescent="0.2">
      <c r="A950" t="s">
        <v>1571</v>
      </c>
      <c r="B950" t="s">
        <v>1857</v>
      </c>
      <c r="C950">
        <v>113</v>
      </c>
      <c r="D950" s="9">
        <v>32000</v>
      </c>
    </row>
    <row r="951" spans="1:4" x14ac:dyDescent="0.2">
      <c r="A951" t="s">
        <v>1573</v>
      </c>
      <c r="B951" t="s">
        <v>1857</v>
      </c>
      <c r="C951">
        <v>62</v>
      </c>
      <c r="D951" s="9">
        <v>44537</v>
      </c>
    </row>
    <row r="952" spans="1:4" x14ac:dyDescent="0.2">
      <c r="A952" t="s">
        <v>1574</v>
      </c>
      <c r="B952" t="s">
        <v>1857</v>
      </c>
      <c r="C952">
        <v>7</v>
      </c>
      <c r="D952" s="9">
        <v>88327</v>
      </c>
    </row>
    <row r="953" spans="1:4" x14ac:dyDescent="0.2">
      <c r="A953" t="s">
        <v>1575</v>
      </c>
      <c r="B953" t="s">
        <v>1857</v>
      </c>
      <c r="C953">
        <v>1</v>
      </c>
      <c r="D953" s="9">
        <v>96000</v>
      </c>
    </row>
    <row r="954" spans="1:4" x14ac:dyDescent="0.2">
      <c r="A954" t="s">
        <v>1576</v>
      </c>
      <c r="B954" t="s">
        <v>1858</v>
      </c>
      <c r="C954">
        <v>9</v>
      </c>
      <c r="D954" s="9">
        <v>32000</v>
      </c>
    </row>
    <row r="955" spans="1:4" x14ac:dyDescent="0.2">
      <c r="A955" t="s">
        <v>1578</v>
      </c>
      <c r="B955" t="s">
        <v>1858</v>
      </c>
      <c r="C955">
        <v>5</v>
      </c>
      <c r="D955" s="9">
        <v>42779</v>
      </c>
    </row>
    <row r="956" spans="1:4" x14ac:dyDescent="0.2">
      <c r="A956" t="s">
        <v>1579</v>
      </c>
      <c r="B956" t="s">
        <v>1858</v>
      </c>
      <c r="C956">
        <v>3</v>
      </c>
      <c r="D956" s="9">
        <v>71630</v>
      </c>
    </row>
    <row r="957" spans="1:4" x14ac:dyDescent="0.2">
      <c r="A957" t="s">
        <v>1580</v>
      </c>
      <c r="B957" t="s">
        <v>1858</v>
      </c>
      <c r="C957">
        <v>2</v>
      </c>
      <c r="D957" s="9">
        <v>96000</v>
      </c>
    </row>
    <row r="958" spans="1:4" x14ac:dyDescent="0.2">
      <c r="A958" t="s">
        <v>1581</v>
      </c>
      <c r="B958" t="s">
        <v>1859</v>
      </c>
      <c r="C958">
        <v>11</v>
      </c>
      <c r="D958" s="9">
        <v>32000</v>
      </c>
    </row>
    <row r="959" spans="1:4" x14ac:dyDescent="0.2">
      <c r="A959" t="s">
        <v>1583</v>
      </c>
      <c r="B959" t="s">
        <v>1859</v>
      </c>
      <c r="C959">
        <v>13</v>
      </c>
      <c r="D959" s="9">
        <v>37924</v>
      </c>
    </row>
    <row r="960" spans="1:4" x14ac:dyDescent="0.2">
      <c r="A960" t="s">
        <v>1584</v>
      </c>
      <c r="B960" t="s">
        <v>1859</v>
      </c>
      <c r="C960">
        <v>14</v>
      </c>
      <c r="D960" s="9">
        <v>56625</v>
      </c>
    </row>
    <row r="961" spans="1:4" x14ac:dyDescent="0.2">
      <c r="A961" t="s">
        <v>1585</v>
      </c>
      <c r="B961" t="s">
        <v>1859</v>
      </c>
      <c r="C961">
        <v>3</v>
      </c>
      <c r="D961" s="9">
        <v>96000</v>
      </c>
    </row>
    <row r="962" spans="1:4" x14ac:dyDescent="0.2">
      <c r="A962" t="s">
        <v>1586</v>
      </c>
      <c r="B962" t="s">
        <v>1860</v>
      </c>
      <c r="C962">
        <v>5</v>
      </c>
      <c r="D962" s="9">
        <v>32000</v>
      </c>
    </row>
    <row r="963" spans="1:4" x14ac:dyDescent="0.2">
      <c r="A963" t="s">
        <v>1588</v>
      </c>
      <c r="B963" t="s">
        <v>1860</v>
      </c>
      <c r="C963">
        <v>2</v>
      </c>
      <c r="D963" s="9">
        <v>41990</v>
      </c>
    </row>
    <row r="964" spans="1:4" x14ac:dyDescent="0.2">
      <c r="A964" t="s">
        <v>1589</v>
      </c>
      <c r="B964" t="s">
        <v>1860</v>
      </c>
      <c r="C964">
        <v>1</v>
      </c>
      <c r="D964" s="9">
        <v>67344</v>
      </c>
    </row>
    <row r="965" spans="1:4" x14ac:dyDescent="0.2">
      <c r="A965" t="s">
        <v>1590</v>
      </c>
      <c r="D965" s="9">
        <v>96000</v>
      </c>
    </row>
    <row r="966" spans="1:4" x14ac:dyDescent="0.2">
      <c r="A966" t="s">
        <v>1591</v>
      </c>
      <c r="B966" t="s">
        <v>1861</v>
      </c>
      <c r="C966">
        <v>50</v>
      </c>
      <c r="D966" s="9">
        <v>32000</v>
      </c>
    </row>
    <row r="967" spans="1:4" x14ac:dyDescent="0.2">
      <c r="A967" t="s">
        <v>1</v>
      </c>
      <c r="B967" t="s">
        <v>1861</v>
      </c>
      <c r="C967">
        <v>16</v>
      </c>
      <c r="D967" s="9">
        <v>43307</v>
      </c>
    </row>
    <row r="968" spans="1:4" x14ac:dyDescent="0.2">
      <c r="A968" t="s">
        <v>2</v>
      </c>
      <c r="B968" t="s">
        <v>1861</v>
      </c>
      <c r="C968">
        <v>7</v>
      </c>
      <c r="D968" s="9">
        <v>52331</v>
      </c>
    </row>
    <row r="969" spans="1:4" x14ac:dyDescent="0.2">
      <c r="A969" t="s">
        <v>3</v>
      </c>
      <c r="D969" s="9">
        <v>83305</v>
      </c>
    </row>
    <row r="970" spans="1:4" x14ac:dyDescent="0.2">
      <c r="A970" t="s">
        <v>4</v>
      </c>
      <c r="B970" t="s">
        <v>1862</v>
      </c>
      <c r="C970">
        <v>172</v>
      </c>
      <c r="D970" s="9">
        <v>32000</v>
      </c>
    </row>
    <row r="971" spans="1:4" x14ac:dyDescent="0.2">
      <c r="A971" t="s">
        <v>6</v>
      </c>
      <c r="B971" t="s">
        <v>1862</v>
      </c>
      <c r="C971">
        <v>86</v>
      </c>
      <c r="D971" s="9">
        <v>32000</v>
      </c>
    </row>
    <row r="972" spans="1:4" x14ac:dyDescent="0.2">
      <c r="A972" t="s">
        <v>7</v>
      </c>
      <c r="B972" t="s">
        <v>1862</v>
      </c>
      <c r="C972">
        <v>98</v>
      </c>
      <c r="D972" s="9">
        <v>32000</v>
      </c>
    </row>
    <row r="973" spans="1:4" x14ac:dyDescent="0.2">
      <c r="A973" t="s">
        <v>8</v>
      </c>
      <c r="D973" s="9">
        <v>66418</v>
      </c>
    </row>
    <row r="974" spans="1:4" x14ac:dyDescent="0.2">
      <c r="A974" t="s">
        <v>9</v>
      </c>
      <c r="D974" s="9">
        <v>44026</v>
      </c>
    </row>
    <row r="975" spans="1:4" x14ac:dyDescent="0.2">
      <c r="A975" t="s">
        <v>11</v>
      </c>
      <c r="D975" s="9">
        <v>73513</v>
      </c>
    </row>
    <row r="976" spans="1:4" x14ac:dyDescent="0.2">
      <c r="A976" t="s">
        <v>12</v>
      </c>
      <c r="B976" t="s">
        <v>1863</v>
      </c>
      <c r="C976">
        <v>2</v>
      </c>
      <c r="D976" s="9">
        <v>96000</v>
      </c>
    </row>
    <row r="977" spans="1:4" x14ac:dyDescent="0.2">
      <c r="A977" t="s">
        <v>13</v>
      </c>
      <c r="B977" t="s">
        <v>1863</v>
      </c>
      <c r="C977">
        <v>14</v>
      </c>
      <c r="D977" s="9">
        <v>96000</v>
      </c>
    </row>
    <row r="978" spans="1:4" x14ac:dyDescent="0.2">
      <c r="A978" t="s">
        <v>14</v>
      </c>
      <c r="D978" s="9">
        <v>32000</v>
      </c>
    </row>
    <row r="979" spans="1:4" x14ac:dyDescent="0.2">
      <c r="A979" t="s">
        <v>16</v>
      </c>
      <c r="B979" t="s">
        <v>1864</v>
      </c>
      <c r="C979">
        <v>10</v>
      </c>
      <c r="D979" s="9">
        <v>96000</v>
      </c>
    </row>
    <row r="980" spans="1:4" x14ac:dyDescent="0.2">
      <c r="A980" t="s">
        <v>17</v>
      </c>
      <c r="B980" t="s">
        <v>1864</v>
      </c>
      <c r="C980">
        <v>14</v>
      </c>
      <c r="D980" s="9">
        <v>96000</v>
      </c>
    </row>
    <row r="981" spans="1:4" x14ac:dyDescent="0.2">
      <c r="A981" t="s">
        <v>18</v>
      </c>
      <c r="B981" t="s">
        <v>1864</v>
      </c>
      <c r="C981">
        <v>8</v>
      </c>
      <c r="D981" s="9">
        <v>96000</v>
      </c>
    </row>
    <row r="982" spans="1:4" x14ac:dyDescent="0.2">
      <c r="A982" t="s">
        <v>19</v>
      </c>
      <c r="B982" t="s">
        <v>1865</v>
      </c>
      <c r="C982">
        <v>78</v>
      </c>
      <c r="D982" s="9">
        <v>32000</v>
      </c>
    </row>
    <row r="983" spans="1:4" x14ac:dyDescent="0.2">
      <c r="A983" t="s">
        <v>21</v>
      </c>
      <c r="B983" t="s">
        <v>1865</v>
      </c>
      <c r="C983">
        <v>34</v>
      </c>
      <c r="D983" s="9">
        <v>32000</v>
      </c>
    </row>
    <row r="984" spans="1:4" x14ac:dyDescent="0.2">
      <c r="A984" t="s">
        <v>22</v>
      </c>
      <c r="B984" t="s">
        <v>1865</v>
      </c>
      <c r="C984">
        <v>19</v>
      </c>
      <c r="D984" s="9">
        <v>55002</v>
      </c>
    </row>
    <row r="985" spans="1:4" x14ac:dyDescent="0.2">
      <c r="A985" t="s">
        <v>23</v>
      </c>
      <c r="B985" t="s">
        <v>1865</v>
      </c>
      <c r="C985">
        <v>22</v>
      </c>
      <c r="D985" s="9">
        <v>96000</v>
      </c>
    </row>
    <row r="986" spans="1:4" x14ac:dyDescent="0.2">
      <c r="A986" t="s">
        <v>24</v>
      </c>
      <c r="B986" t="s">
        <v>1866</v>
      </c>
      <c r="C986">
        <v>33</v>
      </c>
      <c r="D986" s="9">
        <v>32000</v>
      </c>
    </row>
    <row r="987" spans="1:4" x14ac:dyDescent="0.2">
      <c r="A987" t="s">
        <v>26</v>
      </c>
      <c r="B987" t="s">
        <v>1866</v>
      </c>
      <c r="C987">
        <v>29</v>
      </c>
      <c r="D987" s="9">
        <v>32000</v>
      </c>
    </row>
    <row r="988" spans="1:4" x14ac:dyDescent="0.2">
      <c r="A988" t="s">
        <v>27</v>
      </c>
      <c r="B988" t="s">
        <v>1866</v>
      </c>
      <c r="C988">
        <v>38</v>
      </c>
      <c r="D988" s="9">
        <v>36754</v>
      </c>
    </row>
    <row r="989" spans="1:4" x14ac:dyDescent="0.2">
      <c r="A989" t="s">
        <v>28</v>
      </c>
      <c r="B989" t="s">
        <v>1866</v>
      </c>
      <c r="C989">
        <v>7</v>
      </c>
      <c r="D989" s="9">
        <v>96000</v>
      </c>
    </row>
    <row r="990" spans="1:4" x14ac:dyDescent="0.2">
      <c r="A990" t="s">
        <v>29</v>
      </c>
      <c r="B990" t="s">
        <v>1867</v>
      </c>
      <c r="C990">
        <v>37</v>
      </c>
      <c r="D990" s="9">
        <v>32000</v>
      </c>
    </row>
    <row r="991" spans="1:4" x14ac:dyDescent="0.2">
      <c r="A991" t="s">
        <v>31</v>
      </c>
      <c r="B991" t="s">
        <v>1867</v>
      </c>
      <c r="C991">
        <v>12</v>
      </c>
      <c r="D991" s="9">
        <v>32000</v>
      </c>
    </row>
    <row r="992" spans="1:4" x14ac:dyDescent="0.2">
      <c r="A992" t="s">
        <v>32</v>
      </c>
      <c r="B992" t="s">
        <v>1867</v>
      </c>
      <c r="C992">
        <v>7</v>
      </c>
      <c r="D992" s="9">
        <v>51363</v>
      </c>
    </row>
    <row r="993" spans="1:4" x14ac:dyDescent="0.2">
      <c r="A993" t="s">
        <v>33</v>
      </c>
      <c r="D993" s="9">
        <v>96000</v>
      </c>
    </row>
    <row r="994" spans="1:4" x14ac:dyDescent="0.2">
      <c r="A994" t="s">
        <v>34</v>
      </c>
      <c r="B994" t="s">
        <v>1868</v>
      </c>
      <c r="C994">
        <v>161</v>
      </c>
      <c r="D994" s="9">
        <v>32000</v>
      </c>
    </row>
    <row r="995" spans="1:4" x14ac:dyDescent="0.2">
      <c r="A995" t="s">
        <v>36</v>
      </c>
      <c r="B995" t="s">
        <v>1868</v>
      </c>
      <c r="C995">
        <v>49</v>
      </c>
      <c r="D995" s="9">
        <v>48610</v>
      </c>
    </row>
    <row r="996" spans="1:4" x14ac:dyDescent="0.2">
      <c r="A996" t="s">
        <v>37</v>
      </c>
      <c r="B996" t="s">
        <v>1868</v>
      </c>
      <c r="C996">
        <v>11</v>
      </c>
      <c r="D996" s="9">
        <v>54346</v>
      </c>
    </row>
    <row r="997" spans="1:4" x14ac:dyDescent="0.2">
      <c r="A997" t="s">
        <v>38</v>
      </c>
      <c r="B997" t="s">
        <v>1868</v>
      </c>
      <c r="C997">
        <v>1</v>
      </c>
      <c r="D997" s="9">
        <v>83729</v>
      </c>
    </row>
    <row r="998" spans="1:4" x14ac:dyDescent="0.2">
      <c r="A998" t="s">
        <v>39</v>
      </c>
      <c r="B998" t="s">
        <v>1869</v>
      </c>
      <c r="C998">
        <v>8310</v>
      </c>
      <c r="D998" s="9">
        <v>32000</v>
      </c>
    </row>
    <row r="999" spans="1:4" x14ac:dyDescent="0.2">
      <c r="A999" t="s">
        <v>41</v>
      </c>
      <c r="B999" t="s">
        <v>1869</v>
      </c>
      <c r="C999">
        <v>1730</v>
      </c>
      <c r="D999" s="9">
        <v>32000</v>
      </c>
    </row>
    <row r="1000" spans="1:4" x14ac:dyDescent="0.2">
      <c r="A1000" t="s">
        <v>42</v>
      </c>
      <c r="B1000" t="s">
        <v>1869</v>
      </c>
      <c r="C1000">
        <v>360</v>
      </c>
      <c r="D1000" s="9">
        <v>32000</v>
      </c>
    </row>
    <row r="1001" spans="1:4" x14ac:dyDescent="0.2">
      <c r="A1001" t="s">
        <v>43</v>
      </c>
      <c r="D1001" s="9">
        <v>37088</v>
      </c>
    </row>
    <row r="1002" spans="1:4" x14ac:dyDescent="0.2">
      <c r="A1002" t="s">
        <v>44</v>
      </c>
      <c r="B1002" t="s">
        <v>1870</v>
      </c>
      <c r="C1002">
        <v>5</v>
      </c>
      <c r="D1002" s="9">
        <v>32000</v>
      </c>
    </row>
    <row r="1003" spans="1:4" x14ac:dyDescent="0.2">
      <c r="A1003" t="s">
        <v>46</v>
      </c>
      <c r="B1003" t="s">
        <v>1870</v>
      </c>
      <c r="C1003">
        <v>3</v>
      </c>
      <c r="D1003" s="9">
        <v>37461</v>
      </c>
    </row>
    <row r="1004" spans="1:4" x14ac:dyDescent="0.2">
      <c r="A1004" t="s">
        <v>47</v>
      </c>
      <c r="B1004" t="s">
        <v>1870</v>
      </c>
      <c r="C1004">
        <v>7</v>
      </c>
      <c r="D1004" s="9">
        <v>64554</v>
      </c>
    </row>
    <row r="1005" spans="1:4" x14ac:dyDescent="0.2">
      <c r="A1005" t="s">
        <v>48</v>
      </c>
      <c r="B1005" t="s">
        <v>1870</v>
      </c>
      <c r="C1005">
        <v>2</v>
      </c>
      <c r="D1005" s="9">
        <v>96000</v>
      </c>
    </row>
    <row r="1006" spans="1:4" x14ac:dyDescent="0.2">
      <c r="A1006" t="s">
        <v>49</v>
      </c>
      <c r="B1006" t="s">
        <v>1871</v>
      </c>
      <c r="C1006">
        <v>6</v>
      </c>
      <c r="D1006" s="9">
        <v>32000</v>
      </c>
    </row>
    <row r="1007" spans="1:4" x14ac:dyDescent="0.2">
      <c r="A1007" t="s">
        <v>51</v>
      </c>
      <c r="B1007" t="s">
        <v>1871</v>
      </c>
      <c r="C1007">
        <v>4</v>
      </c>
      <c r="D1007" s="9">
        <v>32000</v>
      </c>
    </row>
    <row r="1008" spans="1:4" x14ac:dyDescent="0.2">
      <c r="A1008" t="s">
        <v>52</v>
      </c>
      <c r="B1008" t="s">
        <v>1871</v>
      </c>
      <c r="C1008">
        <v>1</v>
      </c>
      <c r="D1008" s="9">
        <v>52035</v>
      </c>
    </row>
    <row r="1009" spans="1:4" x14ac:dyDescent="0.2">
      <c r="A1009" t="s">
        <v>53</v>
      </c>
      <c r="D1009" s="9">
        <v>96000</v>
      </c>
    </row>
    <row r="1010" spans="1:4" x14ac:dyDescent="0.2">
      <c r="A1010" t="s">
        <v>54</v>
      </c>
      <c r="B1010" t="s">
        <v>1872</v>
      </c>
      <c r="C1010">
        <v>17</v>
      </c>
      <c r="D1010" s="9">
        <v>32000</v>
      </c>
    </row>
    <row r="1011" spans="1:4" x14ac:dyDescent="0.2">
      <c r="A1011" t="s">
        <v>56</v>
      </c>
      <c r="B1011" t="s">
        <v>1872</v>
      </c>
      <c r="C1011">
        <v>87</v>
      </c>
      <c r="D1011" s="9">
        <v>32000</v>
      </c>
    </row>
    <row r="1012" spans="1:4" x14ac:dyDescent="0.2">
      <c r="A1012" t="s">
        <v>57</v>
      </c>
      <c r="B1012" t="s">
        <v>1872</v>
      </c>
      <c r="C1012">
        <v>61</v>
      </c>
      <c r="D1012" s="9">
        <v>52055</v>
      </c>
    </row>
    <row r="1013" spans="1:4" x14ac:dyDescent="0.2">
      <c r="A1013" t="s">
        <v>58</v>
      </c>
      <c r="B1013" t="s">
        <v>1872</v>
      </c>
      <c r="C1013">
        <v>10</v>
      </c>
      <c r="D1013" s="9">
        <v>96000</v>
      </c>
    </row>
    <row r="1014" spans="1:4" x14ac:dyDescent="0.2">
      <c r="A1014" t="s">
        <v>59</v>
      </c>
      <c r="B1014" t="s">
        <v>1873</v>
      </c>
      <c r="C1014">
        <v>18</v>
      </c>
      <c r="D1014" s="9">
        <v>32000</v>
      </c>
    </row>
    <row r="1015" spans="1:4" x14ac:dyDescent="0.2">
      <c r="A1015" t="s">
        <v>61</v>
      </c>
      <c r="B1015" t="s">
        <v>1873</v>
      </c>
      <c r="C1015">
        <v>11</v>
      </c>
      <c r="D1015" s="9">
        <v>32000</v>
      </c>
    </row>
    <row r="1016" spans="1:4" x14ac:dyDescent="0.2">
      <c r="A1016" t="s">
        <v>62</v>
      </c>
      <c r="B1016" t="s">
        <v>1873</v>
      </c>
      <c r="C1016">
        <v>16</v>
      </c>
      <c r="D1016" s="9">
        <v>32000</v>
      </c>
    </row>
    <row r="1017" spans="1:4" x14ac:dyDescent="0.2">
      <c r="A1017" t="s">
        <v>63</v>
      </c>
      <c r="B1017" t="s">
        <v>1873</v>
      </c>
      <c r="C1017">
        <v>1</v>
      </c>
      <c r="D1017" s="9">
        <v>96000</v>
      </c>
    </row>
    <row r="1018" spans="1:4" x14ac:dyDescent="0.2">
      <c r="A1018" t="s">
        <v>64</v>
      </c>
      <c r="B1018" t="s">
        <v>1874</v>
      </c>
      <c r="C1018">
        <v>301</v>
      </c>
      <c r="D1018" s="9">
        <v>32000</v>
      </c>
    </row>
    <row r="1019" spans="1:4" x14ac:dyDescent="0.2">
      <c r="A1019" t="s">
        <v>66</v>
      </c>
      <c r="B1019" t="s">
        <v>1874</v>
      </c>
      <c r="C1019">
        <v>237</v>
      </c>
      <c r="D1019" s="9">
        <v>32000</v>
      </c>
    </row>
    <row r="1020" spans="1:4" x14ac:dyDescent="0.2">
      <c r="A1020" t="s">
        <v>67</v>
      </c>
      <c r="B1020" t="s">
        <v>1874</v>
      </c>
      <c r="C1020">
        <v>56</v>
      </c>
      <c r="D1020" s="9">
        <v>32000</v>
      </c>
    </row>
    <row r="1021" spans="1:4" x14ac:dyDescent="0.2">
      <c r="A1021" t="s">
        <v>68</v>
      </c>
      <c r="B1021" t="s">
        <v>1874</v>
      </c>
      <c r="C1021">
        <v>2</v>
      </c>
      <c r="D1021" s="9">
        <v>67283</v>
      </c>
    </row>
    <row r="1022" spans="1:4" x14ac:dyDescent="0.2">
      <c r="A1022" t="s">
        <v>69</v>
      </c>
      <c r="B1022" t="s">
        <v>1875</v>
      </c>
      <c r="C1022">
        <v>99</v>
      </c>
      <c r="D1022" s="9">
        <v>32000</v>
      </c>
    </row>
    <row r="1023" spans="1:4" x14ac:dyDescent="0.2">
      <c r="A1023" t="s">
        <v>71</v>
      </c>
      <c r="B1023" t="s">
        <v>1875</v>
      </c>
      <c r="C1023">
        <v>81</v>
      </c>
      <c r="D1023" s="9">
        <v>32000</v>
      </c>
    </row>
    <row r="1024" spans="1:4" x14ac:dyDescent="0.2">
      <c r="A1024" t="s">
        <v>72</v>
      </c>
      <c r="B1024" t="s">
        <v>1875</v>
      </c>
      <c r="C1024">
        <v>50</v>
      </c>
      <c r="D1024" s="9">
        <v>32000</v>
      </c>
    </row>
    <row r="1025" spans="1:4" x14ac:dyDescent="0.2">
      <c r="A1025" t="s">
        <v>73</v>
      </c>
      <c r="B1025" t="s">
        <v>1875</v>
      </c>
      <c r="C1025">
        <v>7</v>
      </c>
      <c r="D1025" s="9">
        <v>49527</v>
      </c>
    </row>
    <row r="1026" spans="1:4" x14ac:dyDescent="0.2">
      <c r="A1026" t="s">
        <v>74</v>
      </c>
      <c r="B1026" t="s">
        <v>1876</v>
      </c>
      <c r="C1026">
        <v>1</v>
      </c>
      <c r="D1026" s="9">
        <v>32000</v>
      </c>
    </row>
    <row r="1027" spans="1:4" x14ac:dyDescent="0.2">
      <c r="A1027" t="s">
        <v>79</v>
      </c>
      <c r="B1027" t="s">
        <v>1876</v>
      </c>
      <c r="C1027">
        <v>2</v>
      </c>
      <c r="D1027" s="9">
        <v>44487</v>
      </c>
    </row>
    <row r="1028" spans="1:4" x14ac:dyDescent="0.2">
      <c r="A1028" t="s">
        <v>80</v>
      </c>
      <c r="B1028" t="s">
        <v>1876</v>
      </c>
      <c r="C1028">
        <v>5</v>
      </c>
      <c r="D1028" s="9">
        <v>83034</v>
      </c>
    </row>
    <row r="1029" spans="1:4" x14ac:dyDescent="0.2">
      <c r="A1029" t="s">
        <v>81</v>
      </c>
      <c r="B1029" t="s">
        <v>1876</v>
      </c>
      <c r="C1029">
        <v>5</v>
      </c>
      <c r="D1029" s="9">
        <v>96000</v>
      </c>
    </row>
    <row r="1030" spans="1:4" x14ac:dyDescent="0.2">
      <c r="A1030" t="s">
        <v>82</v>
      </c>
      <c r="B1030" t="s">
        <v>1877</v>
      </c>
      <c r="C1030">
        <v>3</v>
      </c>
      <c r="D1030" s="9">
        <v>32000</v>
      </c>
    </row>
    <row r="1031" spans="1:4" x14ac:dyDescent="0.2">
      <c r="A1031" t="s">
        <v>84</v>
      </c>
      <c r="B1031" t="s">
        <v>1877</v>
      </c>
      <c r="C1031">
        <v>8</v>
      </c>
      <c r="D1031" s="9">
        <v>33307</v>
      </c>
    </row>
    <row r="1032" spans="1:4" x14ac:dyDescent="0.2">
      <c r="A1032" t="s">
        <v>85</v>
      </c>
      <c r="B1032" t="s">
        <v>1877</v>
      </c>
      <c r="C1032">
        <v>9</v>
      </c>
      <c r="D1032" s="9">
        <v>76878</v>
      </c>
    </row>
    <row r="1033" spans="1:4" x14ac:dyDescent="0.2">
      <c r="A1033" t="s">
        <v>86</v>
      </c>
      <c r="B1033" t="s">
        <v>1877</v>
      </c>
      <c r="C1033">
        <v>8</v>
      </c>
      <c r="D1033" s="9">
        <v>96000</v>
      </c>
    </row>
    <row r="1034" spans="1:4" x14ac:dyDescent="0.2">
      <c r="A1034" t="s">
        <v>87</v>
      </c>
      <c r="B1034" t="s">
        <v>1878</v>
      </c>
      <c r="C1034">
        <v>3</v>
      </c>
      <c r="D1034" s="9">
        <v>32000</v>
      </c>
    </row>
    <row r="1035" spans="1:4" x14ac:dyDescent="0.2">
      <c r="A1035" t="s">
        <v>89</v>
      </c>
      <c r="B1035" t="s">
        <v>1878</v>
      </c>
      <c r="C1035">
        <v>9</v>
      </c>
      <c r="D1035" s="9">
        <v>32000</v>
      </c>
    </row>
    <row r="1036" spans="1:4" x14ac:dyDescent="0.2">
      <c r="A1036" t="s">
        <v>90</v>
      </c>
      <c r="B1036" t="s">
        <v>1878</v>
      </c>
      <c r="C1036">
        <v>14</v>
      </c>
      <c r="D1036" s="9">
        <v>96000</v>
      </c>
    </row>
    <row r="1037" spans="1:4" x14ac:dyDescent="0.2">
      <c r="A1037" t="s">
        <v>91</v>
      </c>
      <c r="B1037" t="s">
        <v>1878</v>
      </c>
      <c r="C1037">
        <v>13</v>
      </c>
      <c r="D1037" s="9">
        <v>96000</v>
      </c>
    </row>
    <row r="1038" spans="1:4" x14ac:dyDescent="0.2">
      <c r="A1038" t="s">
        <v>92</v>
      </c>
      <c r="B1038" t="s">
        <v>1879</v>
      </c>
      <c r="C1038">
        <v>2</v>
      </c>
      <c r="D1038" s="9">
        <v>32000</v>
      </c>
    </row>
    <row r="1039" spans="1:4" x14ac:dyDescent="0.2">
      <c r="A1039" t="s">
        <v>94</v>
      </c>
      <c r="B1039" t="s">
        <v>1879</v>
      </c>
      <c r="C1039">
        <v>14</v>
      </c>
      <c r="D1039" s="9">
        <v>32000</v>
      </c>
    </row>
    <row r="1040" spans="1:4" x14ac:dyDescent="0.2">
      <c r="A1040" t="s">
        <v>95</v>
      </c>
      <c r="B1040" t="s">
        <v>1879</v>
      </c>
      <c r="C1040">
        <v>12</v>
      </c>
      <c r="D1040" s="9">
        <v>57095</v>
      </c>
    </row>
    <row r="1041" spans="1:4" x14ac:dyDescent="0.2">
      <c r="A1041" t="s">
        <v>96</v>
      </c>
      <c r="B1041" t="s">
        <v>1879</v>
      </c>
      <c r="C1041">
        <v>6</v>
      </c>
      <c r="D1041" s="9">
        <v>96000</v>
      </c>
    </row>
    <row r="1042" spans="1:4" x14ac:dyDescent="0.2">
      <c r="A1042" t="s">
        <v>97</v>
      </c>
      <c r="D1042" s="9">
        <v>32000</v>
      </c>
    </row>
    <row r="1043" spans="1:4" x14ac:dyDescent="0.2">
      <c r="A1043" t="s">
        <v>99</v>
      </c>
      <c r="B1043" t="s">
        <v>1880</v>
      </c>
      <c r="C1043">
        <v>1</v>
      </c>
      <c r="D1043" s="9">
        <v>32000</v>
      </c>
    </row>
    <row r="1044" spans="1:4" x14ac:dyDescent="0.2">
      <c r="A1044" t="s">
        <v>100</v>
      </c>
      <c r="B1044" t="s">
        <v>1880</v>
      </c>
      <c r="C1044">
        <v>4</v>
      </c>
      <c r="D1044" s="9">
        <v>46046</v>
      </c>
    </row>
    <row r="1045" spans="1:4" x14ac:dyDescent="0.2">
      <c r="A1045" t="s">
        <v>101</v>
      </c>
      <c r="D1045" s="9">
        <v>81829</v>
      </c>
    </row>
    <row r="1046" spans="1:4" x14ac:dyDescent="0.2">
      <c r="A1046" t="s">
        <v>102</v>
      </c>
      <c r="B1046" t="s">
        <v>1881</v>
      </c>
      <c r="C1046">
        <v>39</v>
      </c>
      <c r="D1046" s="9">
        <v>32000</v>
      </c>
    </row>
    <row r="1047" spans="1:4" x14ac:dyDescent="0.2">
      <c r="A1047" t="s">
        <v>104</v>
      </c>
      <c r="B1047" t="s">
        <v>1881</v>
      </c>
      <c r="C1047">
        <v>257</v>
      </c>
      <c r="D1047" s="9">
        <v>32000</v>
      </c>
    </row>
    <row r="1048" spans="1:4" x14ac:dyDescent="0.2">
      <c r="A1048" t="s">
        <v>105</v>
      </c>
      <c r="B1048" t="s">
        <v>1881</v>
      </c>
      <c r="C1048">
        <v>63</v>
      </c>
      <c r="D1048" s="9">
        <v>43989</v>
      </c>
    </row>
    <row r="1049" spans="1:4" x14ac:dyDescent="0.2">
      <c r="A1049" t="s">
        <v>106</v>
      </c>
      <c r="B1049" t="s">
        <v>1881</v>
      </c>
      <c r="C1049">
        <v>1</v>
      </c>
      <c r="D1049" s="9">
        <v>96000</v>
      </c>
    </row>
    <row r="1050" spans="1:4" x14ac:dyDescent="0.2">
      <c r="A1050" t="s">
        <v>107</v>
      </c>
      <c r="D1050" s="9">
        <v>32000</v>
      </c>
    </row>
    <row r="1051" spans="1:4" x14ac:dyDescent="0.2">
      <c r="A1051" t="s">
        <v>109</v>
      </c>
      <c r="B1051" t="s">
        <v>1882</v>
      </c>
      <c r="C1051">
        <v>8</v>
      </c>
      <c r="D1051" s="9">
        <v>32000</v>
      </c>
    </row>
    <row r="1052" spans="1:4" x14ac:dyDescent="0.2">
      <c r="A1052" t="s">
        <v>110</v>
      </c>
      <c r="B1052" t="s">
        <v>1882</v>
      </c>
      <c r="C1052">
        <v>9</v>
      </c>
      <c r="D1052" s="9">
        <v>32000</v>
      </c>
    </row>
    <row r="1053" spans="1:4" x14ac:dyDescent="0.2">
      <c r="A1053" t="s">
        <v>111</v>
      </c>
      <c r="B1053" t="s">
        <v>1882</v>
      </c>
      <c r="C1053">
        <v>2</v>
      </c>
      <c r="D1053" s="9">
        <v>65170</v>
      </c>
    </row>
    <row r="1054" spans="1:4" x14ac:dyDescent="0.2">
      <c r="A1054" t="s">
        <v>112</v>
      </c>
      <c r="B1054" t="s">
        <v>1883</v>
      </c>
      <c r="C1054">
        <v>1</v>
      </c>
      <c r="D1054" s="9">
        <v>32000</v>
      </c>
    </row>
    <row r="1055" spans="1:4" x14ac:dyDescent="0.2">
      <c r="A1055" t="s">
        <v>114</v>
      </c>
      <c r="B1055" t="s">
        <v>1883</v>
      </c>
      <c r="C1055">
        <v>7</v>
      </c>
      <c r="D1055" s="9">
        <v>33338</v>
      </c>
    </row>
    <row r="1056" spans="1:4" x14ac:dyDescent="0.2">
      <c r="A1056" t="s">
        <v>115</v>
      </c>
      <c r="B1056" t="s">
        <v>1883</v>
      </c>
      <c r="C1056">
        <v>46</v>
      </c>
      <c r="D1056" s="9">
        <v>61014</v>
      </c>
    </row>
    <row r="1057" spans="1:4" x14ac:dyDescent="0.2">
      <c r="A1057" t="s">
        <v>116</v>
      </c>
      <c r="B1057" t="s">
        <v>1883</v>
      </c>
      <c r="C1057">
        <v>86</v>
      </c>
      <c r="D1057" s="9">
        <v>96000</v>
      </c>
    </row>
    <row r="1058" spans="1:4" x14ac:dyDescent="0.2">
      <c r="A1058" t="s">
        <v>117</v>
      </c>
      <c r="B1058" t="s">
        <v>1884</v>
      </c>
      <c r="C1058">
        <v>7</v>
      </c>
      <c r="D1058" s="9">
        <v>32000</v>
      </c>
    </row>
    <row r="1059" spans="1:4" x14ac:dyDescent="0.2">
      <c r="A1059" t="s">
        <v>119</v>
      </c>
      <c r="B1059" t="s">
        <v>1884</v>
      </c>
      <c r="C1059">
        <v>30</v>
      </c>
      <c r="D1059" s="9">
        <v>43625</v>
      </c>
    </row>
    <row r="1060" spans="1:4" x14ac:dyDescent="0.2">
      <c r="A1060" t="s">
        <v>120</v>
      </c>
      <c r="B1060" t="s">
        <v>1884</v>
      </c>
      <c r="C1060">
        <v>19</v>
      </c>
      <c r="D1060" s="9">
        <v>82814</v>
      </c>
    </row>
    <row r="1061" spans="1:4" x14ac:dyDescent="0.2">
      <c r="A1061" t="s">
        <v>121</v>
      </c>
      <c r="B1061" t="s">
        <v>1884</v>
      </c>
      <c r="C1061">
        <v>6</v>
      </c>
      <c r="D1061" s="9">
        <v>96000</v>
      </c>
    </row>
    <row r="1062" spans="1:4" x14ac:dyDescent="0.2">
      <c r="A1062" t="s">
        <v>122</v>
      </c>
      <c r="B1062" t="s">
        <v>1885</v>
      </c>
      <c r="C1062">
        <v>27</v>
      </c>
      <c r="D1062" s="9">
        <v>32000</v>
      </c>
    </row>
    <row r="1063" spans="1:4" x14ac:dyDescent="0.2">
      <c r="A1063" t="s">
        <v>124</v>
      </c>
      <c r="B1063" t="s">
        <v>1885</v>
      </c>
      <c r="C1063">
        <v>156</v>
      </c>
      <c r="D1063" s="9">
        <v>32000</v>
      </c>
    </row>
    <row r="1064" spans="1:4" x14ac:dyDescent="0.2">
      <c r="A1064" t="s">
        <v>125</v>
      </c>
      <c r="B1064" t="s">
        <v>1885</v>
      </c>
      <c r="C1064">
        <v>374</v>
      </c>
      <c r="D1064" s="9">
        <v>34506</v>
      </c>
    </row>
    <row r="1065" spans="1:4" x14ac:dyDescent="0.2">
      <c r="A1065" t="s">
        <v>126</v>
      </c>
      <c r="B1065" t="s">
        <v>1885</v>
      </c>
      <c r="C1065">
        <v>424</v>
      </c>
      <c r="D1065" s="9">
        <v>96000</v>
      </c>
    </row>
    <row r="1066" spans="1:4" x14ac:dyDescent="0.2">
      <c r="A1066" t="s">
        <v>127</v>
      </c>
      <c r="B1066" t="s">
        <v>1886</v>
      </c>
      <c r="C1066">
        <v>22</v>
      </c>
      <c r="D1066" s="9">
        <v>32000</v>
      </c>
    </row>
    <row r="1067" spans="1:4" x14ac:dyDescent="0.2">
      <c r="A1067" t="s">
        <v>129</v>
      </c>
      <c r="B1067" t="s">
        <v>1886</v>
      </c>
      <c r="C1067">
        <v>54</v>
      </c>
      <c r="D1067" s="9">
        <v>32000</v>
      </c>
    </row>
    <row r="1068" spans="1:4" x14ac:dyDescent="0.2">
      <c r="A1068" t="s">
        <v>130</v>
      </c>
      <c r="B1068" t="s">
        <v>1886</v>
      </c>
      <c r="C1068">
        <v>58</v>
      </c>
      <c r="D1068" s="9">
        <v>48013</v>
      </c>
    </row>
    <row r="1069" spans="1:4" x14ac:dyDescent="0.2">
      <c r="A1069" t="s">
        <v>131</v>
      </c>
      <c r="B1069" t="s">
        <v>1886</v>
      </c>
      <c r="C1069">
        <v>53</v>
      </c>
      <c r="D1069" s="9">
        <v>86244</v>
      </c>
    </row>
    <row r="1070" spans="1:4" x14ac:dyDescent="0.2">
      <c r="A1070" t="s">
        <v>132</v>
      </c>
      <c r="B1070" t="s">
        <v>1887</v>
      </c>
      <c r="C1070">
        <v>87</v>
      </c>
      <c r="D1070" s="9">
        <v>32000</v>
      </c>
    </row>
    <row r="1071" spans="1:4" x14ac:dyDescent="0.2">
      <c r="A1071" t="s">
        <v>134</v>
      </c>
      <c r="B1071" t="s">
        <v>1887</v>
      </c>
      <c r="C1071">
        <v>61</v>
      </c>
      <c r="D1071" s="9">
        <v>32000</v>
      </c>
    </row>
    <row r="1072" spans="1:4" x14ac:dyDescent="0.2">
      <c r="A1072" t="s">
        <v>135</v>
      </c>
      <c r="B1072" t="s">
        <v>1887</v>
      </c>
      <c r="C1072">
        <v>30</v>
      </c>
      <c r="D1072" s="9">
        <v>32000</v>
      </c>
    </row>
    <row r="1073" spans="1:4" x14ac:dyDescent="0.2">
      <c r="A1073" t="s">
        <v>136</v>
      </c>
      <c r="B1073" t="s">
        <v>1887</v>
      </c>
      <c r="C1073">
        <v>5</v>
      </c>
      <c r="D1073" s="9">
        <v>32000</v>
      </c>
    </row>
    <row r="1074" spans="1:4" x14ac:dyDescent="0.2">
      <c r="A1074" t="s">
        <v>137</v>
      </c>
      <c r="B1074" t="s">
        <v>1888</v>
      </c>
      <c r="C1074">
        <v>47</v>
      </c>
      <c r="D1074" s="9">
        <v>32000</v>
      </c>
    </row>
    <row r="1075" spans="1:4" x14ac:dyDescent="0.2">
      <c r="A1075" t="s">
        <v>139</v>
      </c>
      <c r="B1075" t="s">
        <v>1888</v>
      </c>
      <c r="C1075">
        <v>18</v>
      </c>
      <c r="D1075" s="9">
        <v>32000</v>
      </c>
    </row>
    <row r="1076" spans="1:4" x14ac:dyDescent="0.2">
      <c r="A1076" t="s">
        <v>140</v>
      </c>
      <c r="B1076" t="s">
        <v>1888</v>
      </c>
      <c r="C1076">
        <v>17</v>
      </c>
      <c r="D1076" s="9">
        <v>32000</v>
      </c>
    </row>
    <row r="1077" spans="1:4" x14ac:dyDescent="0.2">
      <c r="A1077" t="s">
        <v>141</v>
      </c>
      <c r="B1077" t="s">
        <v>1888</v>
      </c>
      <c r="C1077">
        <v>3</v>
      </c>
      <c r="D1077" s="9">
        <v>67384</v>
      </c>
    </row>
    <row r="1078" spans="1:4" x14ac:dyDescent="0.2">
      <c r="A1078" t="s">
        <v>142</v>
      </c>
      <c r="B1078" t="s">
        <v>1889</v>
      </c>
      <c r="C1078">
        <v>25</v>
      </c>
      <c r="D1078" s="9">
        <v>32000</v>
      </c>
    </row>
    <row r="1079" spans="1:4" x14ac:dyDescent="0.2">
      <c r="A1079" t="s">
        <v>144</v>
      </c>
      <c r="B1079" t="s">
        <v>1889</v>
      </c>
      <c r="C1079">
        <v>12</v>
      </c>
      <c r="D1079" s="9">
        <v>32000</v>
      </c>
    </row>
    <row r="1080" spans="1:4" x14ac:dyDescent="0.2">
      <c r="A1080" t="s">
        <v>145</v>
      </c>
      <c r="B1080" t="s">
        <v>1889</v>
      </c>
      <c r="C1080">
        <v>15</v>
      </c>
      <c r="D1080" s="9">
        <v>34284</v>
      </c>
    </row>
    <row r="1081" spans="1:4" x14ac:dyDescent="0.2">
      <c r="A1081" t="s">
        <v>146</v>
      </c>
      <c r="B1081" t="s">
        <v>1889</v>
      </c>
      <c r="C1081">
        <v>5</v>
      </c>
      <c r="D1081" s="9">
        <v>44677</v>
      </c>
    </row>
    <row r="1082" spans="1:4" x14ac:dyDescent="0.2">
      <c r="A1082" t="s">
        <v>147</v>
      </c>
      <c r="D1082" s="9">
        <v>32000</v>
      </c>
    </row>
    <row r="1083" spans="1:4" x14ac:dyDescent="0.2">
      <c r="A1083" t="s">
        <v>149</v>
      </c>
      <c r="B1083" t="s">
        <v>1890</v>
      </c>
      <c r="C1083">
        <v>3</v>
      </c>
      <c r="D1083" s="9">
        <v>32000</v>
      </c>
    </row>
    <row r="1084" spans="1:4" x14ac:dyDescent="0.2">
      <c r="A1084" t="s">
        <v>150</v>
      </c>
      <c r="B1084" t="s">
        <v>1890</v>
      </c>
      <c r="C1084">
        <v>2</v>
      </c>
      <c r="D1084" s="9">
        <v>62517</v>
      </c>
    </row>
    <row r="1085" spans="1:4" x14ac:dyDescent="0.2">
      <c r="A1085" t="s">
        <v>151</v>
      </c>
      <c r="D1085" s="9">
        <v>94173</v>
      </c>
    </row>
    <row r="1086" spans="1:4" x14ac:dyDescent="0.2">
      <c r="A1086" t="s">
        <v>152</v>
      </c>
      <c r="B1086" t="s">
        <v>1891</v>
      </c>
      <c r="C1086">
        <v>94</v>
      </c>
      <c r="D1086" s="9">
        <v>33935</v>
      </c>
    </row>
    <row r="1087" spans="1:4" x14ac:dyDescent="0.2">
      <c r="A1087" t="s">
        <v>154</v>
      </c>
      <c r="B1087" t="s">
        <v>1891</v>
      </c>
      <c r="C1087">
        <v>306</v>
      </c>
      <c r="D1087" s="9">
        <v>42770</v>
      </c>
    </row>
    <row r="1088" spans="1:4" x14ac:dyDescent="0.2">
      <c r="A1088" t="s">
        <v>155</v>
      </c>
      <c r="B1088" t="s">
        <v>1891</v>
      </c>
      <c r="C1088">
        <v>28</v>
      </c>
      <c r="D1088" s="9">
        <v>59000</v>
      </c>
    </row>
    <row r="1089" spans="1:4" x14ac:dyDescent="0.2">
      <c r="A1089" t="s">
        <v>156</v>
      </c>
      <c r="B1089" t="s">
        <v>1891</v>
      </c>
      <c r="C1089">
        <v>4</v>
      </c>
      <c r="D1089" s="9">
        <v>44550</v>
      </c>
    </row>
    <row r="1090" spans="1:4" x14ac:dyDescent="0.2">
      <c r="A1090" t="s">
        <v>157</v>
      </c>
      <c r="B1090" t="s">
        <v>1892</v>
      </c>
      <c r="C1090">
        <v>164</v>
      </c>
      <c r="D1090" s="9">
        <v>32000</v>
      </c>
    </row>
    <row r="1091" spans="1:4" x14ac:dyDescent="0.2">
      <c r="A1091" t="s">
        <v>159</v>
      </c>
      <c r="B1091" t="s">
        <v>1892</v>
      </c>
      <c r="C1091">
        <v>312</v>
      </c>
      <c r="D1091" s="9">
        <v>32000</v>
      </c>
    </row>
    <row r="1092" spans="1:4" x14ac:dyDescent="0.2">
      <c r="A1092" t="s">
        <v>160</v>
      </c>
      <c r="B1092" t="s">
        <v>1892</v>
      </c>
      <c r="C1092">
        <v>29</v>
      </c>
      <c r="D1092" s="9">
        <v>32000</v>
      </c>
    </row>
    <row r="1093" spans="1:4" x14ac:dyDescent="0.2">
      <c r="A1093" t="s">
        <v>161</v>
      </c>
      <c r="B1093" t="s">
        <v>1892</v>
      </c>
      <c r="C1093">
        <v>1</v>
      </c>
      <c r="D1093" s="9">
        <v>34629</v>
      </c>
    </row>
    <row r="1094" spans="1:4" x14ac:dyDescent="0.2">
      <c r="A1094" t="s">
        <v>162</v>
      </c>
      <c r="B1094" t="s">
        <v>1893</v>
      </c>
      <c r="C1094">
        <v>2</v>
      </c>
      <c r="D1094" s="9">
        <v>32000</v>
      </c>
    </row>
    <row r="1095" spans="1:4" x14ac:dyDescent="0.2">
      <c r="A1095" t="s">
        <v>164</v>
      </c>
      <c r="B1095" t="s">
        <v>1893</v>
      </c>
      <c r="C1095">
        <v>4</v>
      </c>
      <c r="D1095" s="9">
        <v>32000</v>
      </c>
    </row>
    <row r="1096" spans="1:4" x14ac:dyDescent="0.2">
      <c r="A1096" t="s">
        <v>165</v>
      </c>
      <c r="B1096" t="s">
        <v>1893</v>
      </c>
      <c r="C1096">
        <v>2</v>
      </c>
      <c r="D1096" s="9">
        <v>32000</v>
      </c>
    </row>
    <row r="1097" spans="1:4" x14ac:dyDescent="0.2">
      <c r="A1097" t="s">
        <v>166</v>
      </c>
      <c r="D1097" s="9">
        <v>32000</v>
      </c>
    </row>
    <row r="1098" spans="1:4" x14ac:dyDescent="0.2">
      <c r="A1098" t="s">
        <v>167</v>
      </c>
      <c r="B1098" t="s">
        <v>1894</v>
      </c>
      <c r="C1098">
        <v>166</v>
      </c>
      <c r="D1098" s="9">
        <v>32000</v>
      </c>
    </row>
    <row r="1099" spans="1:4" x14ac:dyDescent="0.2">
      <c r="A1099" t="s">
        <v>169</v>
      </c>
      <c r="B1099" t="s">
        <v>1894</v>
      </c>
      <c r="C1099">
        <v>246</v>
      </c>
      <c r="D1099" s="9">
        <v>32000</v>
      </c>
    </row>
    <row r="1100" spans="1:4" x14ac:dyDescent="0.2">
      <c r="A1100" t="s">
        <v>170</v>
      </c>
      <c r="B1100" t="s">
        <v>1894</v>
      </c>
      <c r="C1100">
        <v>20</v>
      </c>
      <c r="D1100" s="9">
        <v>32000</v>
      </c>
    </row>
    <row r="1101" spans="1:4" x14ac:dyDescent="0.2">
      <c r="A1101" t="s">
        <v>171</v>
      </c>
      <c r="B1101" t="s">
        <v>1894</v>
      </c>
      <c r="C1101">
        <v>1</v>
      </c>
      <c r="D1101" s="9">
        <v>33998</v>
      </c>
    </row>
    <row r="1102" spans="1:4" x14ac:dyDescent="0.2">
      <c r="A1102" t="s">
        <v>172</v>
      </c>
      <c r="B1102" t="s">
        <v>1895</v>
      </c>
      <c r="C1102">
        <v>119</v>
      </c>
      <c r="D1102" s="9">
        <v>32000</v>
      </c>
    </row>
    <row r="1103" spans="1:4" x14ac:dyDescent="0.2">
      <c r="A1103" t="s">
        <v>174</v>
      </c>
      <c r="B1103" t="s">
        <v>1895</v>
      </c>
      <c r="C1103">
        <v>131</v>
      </c>
      <c r="D1103" s="9">
        <v>32000</v>
      </c>
    </row>
    <row r="1104" spans="1:4" x14ac:dyDescent="0.2">
      <c r="A1104" t="s">
        <v>175</v>
      </c>
      <c r="B1104" t="s">
        <v>1895</v>
      </c>
      <c r="C1104">
        <v>8</v>
      </c>
      <c r="D1104" s="9">
        <v>32000</v>
      </c>
    </row>
    <row r="1105" spans="1:4" x14ac:dyDescent="0.2">
      <c r="A1105" t="s">
        <v>176</v>
      </c>
      <c r="D1105" s="9">
        <v>32000</v>
      </c>
    </row>
    <row r="1106" spans="1:4" x14ac:dyDescent="0.2">
      <c r="A1106" t="s">
        <v>177</v>
      </c>
      <c r="B1106" t="s">
        <v>1896</v>
      </c>
      <c r="C1106">
        <v>46</v>
      </c>
      <c r="D1106" s="9">
        <v>32000</v>
      </c>
    </row>
    <row r="1107" spans="1:4" x14ac:dyDescent="0.2">
      <c r="A1107" t="s">
        <v>179</v>
      </c>
      <c r="B1107" t="s">
        <v>1896</v>
      </c>
      <c r="C1107">
        <v>29</v>
      </c>
      <c r="D1107" s="9">
        <v>32000</v>
      </c>
    </row>
    <row r="1108" spans="1:4" x14ac:dyDescent="0.2">
      <c r="A1108" t="s">
        <v>180</v>
      </c>
      <c r="B1108" t="s">
        <v>1896</v>
      </c>
      <c r="C1108">
        <v>6</v>
      </c>
      <c r="D1108" s="9">
        <v>32000</v>
      </c>
    </row>
    <row r="1109" spans="1:4" x14ac:dyDescent="0.2">
      <c r="A1109" t="s">
        <v>181</v>
      </c>
      <c r="D1109" s="9">
        <v>32000</v>
      </c>
    </row>
    <row r="1110" spans="1:4" x14ac:dyDescent="0.2">
      <c r="A1110" t="s">
        <v>182</v>
      </c>
      <c r="B1110" t="s">
        <v>1897</v>
      </c>
      <c r="C1110">
        <v>29</v>
      </c>
      <c r="D1110" s="9">
        <v>32000</v>
      </c>
    </row>
    <row r="1111" spans="1:4" x14ac:dyDescent="0.2">
      <c r="A1111" t="s">
        <v>184</v>
      </c>
      <c r="B1111" t="s">
        <v>1897</v>
      </c>
      <c r="C1111">
        <v>21</v>
      </c>
      <c r="D1111" s="9">
        <v>32000</v>
      </c>
    </row>
    <row r="1112" spans="1:4" x14ac:dyDescent="0.2">
      <c r="A1112" t="s">
        <v>185</v>
      </c>
      <c r="B1112" t="s">
        <v>1897</v>
      </c>
      <c r="C1112">
        <v>5</v>
      </c>
      <c r="D1112" s="9">
        <v>32000</v>
      </c>
    </row>
    <row r="1113" spans="1:4" x14ac:dyDescent="0.2">
      <c r="A1113" t="s">
        <v>186</v>
      </c>
      <c r="D1113" s="9">
        <v>41219</v>
      </c>
    </row>
    <row r="1114" spans="1:4" x14ac:dyDescent="0.2">
      <c r="A1114" t="s">
        <v>187</v>
      </c>
      <c r="B1114" t="s">
        <v>1898</v>
      </c>
      <c r="C1114">
        <v>4</v>
      </c>
      <c r="D1114" s="9">
        <v>32000</v>
      </c>
    </row>
    <row r="1115" spans="1:4" x14ac:dyDescent="0.2">
      <c r="A1115" t="s">
        <v>189</v>
      </c>
      <c r="B1115" t="s">
        <v>1898</v>
      </c>
      <c r="C1115">
        <v>26</v>
      </c>
      <c r="D1115" s="9">
        <v>32000</v>
      </c>
    </row>
    <row r="1116" spans="1:4" x14ac:dyDescent="0.2">
      <c r="A1116" t="s">
        <v>190</v>
      </c>
      <c r="B1116" t="s">
        <v>1898</v>
      </c>
      <c r="C1116">
        <v>5</v>
      </c>
      <c r="D1116" s="9">
        <v>91828</v>
      </c>
    </row>
    <row r="1117" spans="1:4" x14ac:dyDescent="0.2">
      <c r="A1117" t="s">
        <v>191</v>
      </c>
      <c r="D1117" s="9">
        <v>37309</v>
      </c>
    </row>
    <row r="1118" spans="1:4" x14ac:dyDescent="0.2">
      <c r="A1118" t="s">
        <v>192</v>
      </c>
      <c r="B1118" t="s">
        <v>1899</v>
      </c>
      <c r="C1118">
        <v>39</v>
      </c>
      <c r="D1118" s="9">
        <v>32000</v>
      </c>
    </row>
    <row r="1119" spans="1:4" x14ac:dyDescent="0.2">
      <c r="A1119" t="s">
        <v>194</v>
      </c>
      <c r="B1119" t="s">
        <v>1899</v>
      </c>
      <c r="C1119">
        <v>128</v>
      </c>
      <c r="D1119" s="9">
        <v>32000</v>
      </c>
    </row>
    <row r="1120" spans="1:4" x14ac:dyDescent="0.2">
      <c r="A1120" t="s">
        <v>195</v>
      </c>
      <c r="B1120" t="s">
        <v>1899</v>
      </c>
      <c r="C1120">
        <v>19</v>
      </c>
      <c r="D1120" s="9">
        <v>32000</v>
      </c>
    </row>
    <row r="1121" spans="1:4" x14ac:dyDescent="0.2">
      <c r="A1121" t="s">
        <v>196</v>
      </c>
      <c r="D1121" s="9">
        <v>32000</v>
      </c>
    </row>
    <row r="1122" spans="1:4" x14ac:dyDescent="0.2">
      <c r="A1122" t="s">
        <v>197</v>
      </c>
      <c r="D1122" s="9">
        <v>32000</v>
      </c>
    </row>
    <row r="1123" spans="1:4" x14ac:dyDescent="0.2">
      <c r="A1123" t="s">
        <v>199</v>
      </c>
      <c r="B1123" t="s">
        <v>1900</v>
      </c>
      <c r="C1123">
        <v>4</v>
      </c>
      <c r="D1123" s="9">
        <v>32000</v>
      </c>
    </row>
    <row r="1124" spans="1:4" x14ac:dyDescent="0.2">
      <c r="A1124" t="s">
        <v>200</v>
      </c>
      <c r="B1124" t="s">
        <v>1900</v>
      </c>
      <c r="C1124">
        <v>2</v>
      </c>
      <c r="D1124" s="9">
        <v>32966</v>
      </c>
    </row>
    <row r="1125" spans="1:4" x14ac:dyDescent="0.2">
      <c r="A1125" t="s">
        <v>201</v>
      </c>
      <c r="D1125" s="9">
        <v>54738</v>
      </c>
    </row>
    <row r="1126" spans="1:4" x14ac:dyDescent="0.2">
      <c r="A1126" t="s">
        <v>202</v>
      </c>
      <c r="B1126" t="s">
        <v>1901</v>
      </c>
      <c r="C1126">
        <v>4</v>
      </c>
      <c r="D1126" s="9">
        <v>32000</v>
      </c>
    </row>
    <row r="1127" spans="1:4" x14ac:dyDescent="0.2">
      <c r="A1127" t="s">
        <v>204</v>
      </c>
      <c r="B1127" t="s">
        <v>1901</v>
      </c>
      <c r="C1127">
        <v>2</v>
      </c>
      <c r="D1127" s="9">
        <v>32000</v>
      </c>
    </row>
    <row r="1128" spans="1:4" x14ac:dyDescent="0.2">
      <c r="A1128" t="s">
        <v>205</v>
      </c>
      <c r="B1128" t="s">
        <v>1901</v>
      </c>
      <c r="C1128">
        <v>2</v>
      </c>
      <c r="D1128" s="9">
        <v>32000</v>
      </c>
    </row>
    <row r="1129" spans="1:4" x14ac:dyDescent="0.2">
      <c r="A1129" t="s">
        <v>206</v>
      </c>
      <c r="D1129" s="9">
        <v>32000</v>
      </c>
    </row>
    <row r="1130" spans="1:4" x14ac:dyDescent="0.2">
      <c r="A1130" t="s">
        <v>207</v>
      </c>
      <c r="B1130" t="s">
        <v>1902</v>
      </c>
      <c r="C1130">
        <v>10</v>
      </c>
      <c r="D1130" s="9">
        <v>32000</v>
      </c>
    </row>
    <row r="1131" spans="1:4" x14ac:dyDescent="0.2">
      <c r="A1131" t="s">
        <v>209</v>
      </c>
      <c r="B1131" t="s">
        <v>1902</v>
      </c>
      <c r="C1131">
        <v>5</v>
      </c>
      <c r="D1131" s="9">
        <v>32000</v>
      </c>
    </row>
    <row r="1132" spans="1:4" x14ac:dyDescent="0.2">
      <c r="A1132" t="s">
        <v>210</v>
      </c>
      <c r="B1132" t="s">
        <v>1902</v>
      </c>
      <c r="C1132">
        <v>3</v>
      </c>
      <c r="D1132" s="9">
        <v>32000</v>
      </c>
    </row>
    <row r="1133" spans="1:4" x14ac:dyDescent="0.2">
      <c r="A1133" t="s">
        <v>211</v>
      </c>
      <c r="D1133" s="9">
        <v>50849</v>
      </c>
    </row>
    <row r="1134" spans="1:4" x14ac:dyDescent="0.2">
      <c r="A1134" t="s">
        <v>212</v>
      </c>
      <c r="B1134" t="s">
        <v>1903</v>
      </c>
      <c r="C1134">
        <v>1</v>
      </c>
      <c r="D1134" s="9">
        <v>32000</v>
      </c>
    </row>
    <row r="1135" spans="1:4" x14ac:dyDescent="0.2">
      <c r="A1135" t="s">
        <v>214</v>
      </c>
      <c r="B1135" t="s">
        <v>1903</v>
      </c>
      <c r="C1135">
        <v>4</v>
      </c>
      <c r="D1135" s="9">
        <v>32000</v>
      </c>
    </row>
    <row r="1136" spans="1:4" x14ac:dyDescent="0.2">
      <c r="A1136" t="s">
        <v>215</v>
      </c>
      <c r="D1136" s="9">
        <v>32000</v>
      </c>
    </row>
    <row r="1137" spans="1:4" x14ac:dyDescent="0.2">
      <c r="A1137" t="s">
        <v>216</v>
      </c>
      <c r="D1137" s="9">
        <v>61140</v>
      </c>
    </row>
    <row r="1138" spans="1:4" x14ac:dyDescent="0.2">
      <c r="A1138" t="s">
        <v>217</v>
      </c>
      <c r="B1138" t="s">
        <v>1904</v>
      </c>
      <c r="C1138">
        <v>23</v>
      </c>
      <c r="D1138" s="9">
        <v>32000</v>
      </c>
    </row>
    <row r="1139" spans="1:4" x14ac:dyDescent="0.2">
      <c r="A1139" t="s">
        <v>219</v>
      </c>
      <c r="B1139" t="s">
        <v>1904</v>
      </c>
      <c r="C1139">
        <v>38</v>
      </c>
      <c r="D1139" s="9">
        <v>32000</v>
      </c>
    </row>
    <row r="1140" spans="1:4" x14ac:dyDescent="0.2">
      <c r="A1140" t="s">
        <v>220</v>
      </c>
      <c r="B1140" t="s">
        <v>1904</v>
      </c>
      <c r="C1140">
        <v>6</v>
      </c>
      <c r="D1140" s="9">
        <v>32000</v>
      </c>
    </row>
    <row r="1141" spans="1:4" x14ac:dyDescent="0.2">
      <c r="A1141" t="s">
        <v>221</v>
      </c>
      <c r="D1141" s="9">
        <v>44588</v>
      </c>
    </row>
    <row r="1142" spans="1:4" x14ac:dyDescent="0.2">
      <c r="A1142" t="s">
        <v>222</v>
      </c>
      <c r="B1142" t="s">
        <v>1905</v>
      </c>
      <c r="C1142">
        <v>2</v>
      </c>
      <c r="D1142" s="9">
        <v>32000</v>
      </c>
    </row>
    <row r="1143" spans="1:4" x14ac:dyDescent="0.2">
      <c r="A1143" t="s">
        <v>224</v>
      </c>
      <c r="B1143" t="s">
        <v>1905</v>
      </c>
      <c r="C1143">
        <v>14</v>
      </c>
      <c r="D1143" s="9">
        <v>32000</v>
      </c>
    </row>
    <row r="1144" spans="1:4" x14ac:dyDescent="0.2">
      <c r="A1144" t="s">
        <v>225</v>
      </c>
      <c r="B1144" t="s">
        <v>1905</v>
      </c>
      <c r="C1144">
        <v>1</v>
      </c>
      <c r="D1144" s="9">
        <v>32000</v>
      </c>
    </row>
    <row r="1145" spans="1:4" x14ac:dyDescent="0.2">
      <c r="A1145" t="s">
        <v>226</v>
      </c>
      <c r="B1145" t="s">
        <v>1905</v>
      </c>
      <c r="C1145">
        <v>1</v>
      </c>
      <c r="D1145" s="9">
        <v>51620</v>
      </c>
    </row>
    <row r="1146" spans="1:4" x14ac:dyDescent="0.2">
      <c r="A1146" t="s">
        <v>227</v>
      </c>
      <c r="B1146" t="s">
        <v>1906</v>
      </c>
      <c r="C1146">
        <v>11</v>
      </c>
      <c r="D1146" s="9">
        <v>32000</v>
      </c>
    </row>
    <row r="1147" spans="1:4" x14ac:dyDescent="0.2">
      <c r="A1147" t="s">
        <v>229</v>
      </c>
      <c r="B1147" t="s">
        <v>1906</v>
      </c>
      <c r="C1147">
        <v>54</v>
      </c>
      <c r="D1147" s="9">
        <v>32000</v>
      </c>
    </row>
    <row r="1148" spans="1:4" x14ac:dyDescent="0.2">
      <c r="A1148" t="s">
        <v>230</v>
      </c>
      <c r="B1148" t="s">
        <v>1906</v>
      </c>
      <c r="C1148">
        <v>39</v>
      </c>
      <c r="D1148" s="9">
        <v>40654</v>
      </c>
    </row>
    <row r="1149" spans="1:4" x14ac:dyDescent="0.2">
      <c r="A1149" t="s">
        <v>231</v>
      </c>
      <c r="B1149" t="s">
        <v>1906</v>
      </c>
      <c r="C1149">
        <v>13</v>
      </c>
      <c r="D1149" s="9">
        <v>96000</v>
      </c>
    </row>
    <row r="1150" spans="1:4" x14ac:dyDescent="0.2">
      <c r="A1150" t="s">
        <v>232</v>
      </c>
      <c r="B1150" t="s">
        <v>1907</v>
      </c>
      <c r="C1150">
        <v>12</v>
      </c>
      <c r="D1150" s="9">
        <v>32000</v>
      </c>
    </row>
    <row r="1151" spans="1:4" x14ac:dyDescent="0.2">
      <c r="A1151" t="s">
        <v>234</v>
      </c>
      <c r="B1151" t="s">
        <v>1907</v>
      </c>
      <c r="C1151">
        <v>17</v>
      </c>
      <c r="D1151" s="9">
        <v>32000</v>
      </c>
    </row>
    <row r="1152" spans="1:4" x14ac:dyDescent="0.2">
      <c r="A1152" t="s">
        <v>235</v>
      </c>
      <c r="B1152" t="s">
        <v>1907</v>
      </c>
      <c r="C1152">
        <v>6</v>
      </c>
      <c r="D1152" s="9">
        <v>32000</v>
      </c>
    </row>
    <row r="1153" spans="1:4" x14ac:dyDescent="0.2">
      <c r="A1153" t="s">
        <v>236</v>
      </c>
      <c r="B1153" t="s">
        <v>1907</v>
      </c>
      <c r="C1153">
        <v>1</v>
      </c>
      <c r="D1153" s="9">
        <v>39992</v>
      </c>
    </row>
    <row r="1154" spans="1:4" x14ac:dyDescent="0.2">
      <c r="A1154" t="s">
        <v>237</v>
      </c>
      <c r="B1154" t="s">
        <v>1908</v>
      </c>
      <c r="C1154">
        <v>8</v>
      </c>
      <c r="D1154" s="9">
        <v>32000</v>
      </c>
    </row>
    <row r="1155" spans="1:4" x14ac:dyDescent="0.2">
      <c r="A1155" t="s">
        <v>239</v>
      </c>
      <c r="B1155" t="s">
        <v>1908</v>
      </c>
      <c r="C1155">
        <v>13</v>
      </c>
      <c r="D1155" s="9">
        <v>49582</v>
      </c>
    </row>
    <row r="1156" spans="1:4" x14ac:dyDescent="0.2">
      <c r="A1156" t="s">
        <v>240</v>
      </c>
      <c r="B1156" t="s">
        <v>1908</v>
      </c>
      <c r="C1156">
        <v>5</v>
      </c>
      <c r="D1156" s="9">
        <v>42546</v>
      </c>
    </row>
    <row r="1157" spans="1:4" x14ac:dyDescent="0.2">
      <c r="A1157" t="s">
        <v>241</v>
      </c>
      <c r="B1157" t="s">
        <v>1908</v>
      </c>
      <c r="C1157">
        <v>4</v>
      </c>
      <c r="D1157" s="9">
        <v>96000</v>
      </c>
    </row>
    <row r="1158" spans="1:4" x14ac:dyDescent="0.2">
      <c r="A1158" t="s">
        <v>242</v>
      </c>
      <c r="B1158" t="s">
        <v>1909</v>
      </c>
      <c r="C1158">
        <v>8</v>
      </c>
      <c r="D1158" s="9">
        <v>32000</v>
      </c>
    </row>
    <row r="1159" spans="1:4" x14ac:dyDescent="0.2">
      <c r="A1159" t="s">
        <v>244</v>
      </c>
      <c r="B1159" t="s">
        <v>1909</v>
      </c>
      <c r="C1159">
        <v>8</v>
      </c>
      <c r="D1159" s="9">
        <v>32000</v>
      </c>
    </row>
    <row r="1160" spans="1:4" x14ac:dyDescent="0.2">
      <c r="A1160" t="s">
        <v>245</v>
      </c>
      <c r="B1160" t="s">
        <v>1909</v>
      </c>
      <c r="C1160">
        <v>10</v>
      </c>
      <c r="D1160" s="9">
        <v>32000</v>
      </c>
    </row>
    <row r="1161" spans="1:4" x14ac:dyDescent="0.2">
      <c r="A1161" t="s">
        <v>246</v>
      </c>
      <c r="B1161" t="s">
        <v>1909</v>
      </c>
      <c r="C1161">
        <v>3</v>
      </c>
      <c r="D1161" s="9">
        <v>54402</v>
      </c>
    </row>
    <row r="1162" spans="1:4" x14ac:dyDescent="0.2">
      <c r="A1162" t="s">
        <v>247</v>
      </c>
      <c r="B1162" t="s">
        <v>1910</v>
      </c>
      <c r="C1162">
        <v>57</v>
      </c>
      <c r="D1162" s="9">
        <v>32000</v>
      </c>
    </row>
    <row r="1163" spans="1:4" x14ac:dyDescent="0.2">
      <c r="A1163" t="s">
        <v>249</v>
      </c>
      <c r="B1163" t="s">
        <v>1910</v>
      </c>
      <c r="C1163">
        <v>133</v>
      </c>
      <c r="D1163" s="9">
        <v>32000</v>
      </c>
    </row>
    <row r="1164" spans="1:4" x14ac:dyDescent="0.2">
      <c r="A1164" t="s">
        <v>250</v>
      </c>
      <c r="B1164" t="s">
        <v>1910</v>
      </c>
      <c r="C1164">
        <v>82</v>
      </c>
      <c r="D1164" s="9">
        <v>32000</v>
      </c>
    </row>
    <row r="1165" spans="1:4" x14ac:dyDescent="0.2">
      <c r="A1165" t="s">
        <v>251</v>
      </c>
      <c r="B1165" t="s">
        <v>1910</v>
      </c>
      <c r="C1165">
        <v>30</v>
      </c>
      <c r="D1165" s="9">
        <v>38755</v>
      </c>
    </row>
    <row r="1166" spans="1:4" x14ac:dyDescent="0.2">
      <c r="A1166" t="s">
        <v>252</v>
      </c>
      <c r="B1166" t="s">
        <v>1911</v>
      </c>
      <c r="C1166">
        <v>15</v>
      </c>
      <c r="D1166" s="9">
        <v>32000</v>
      </c>
    </row>
    <row r="1167" spans="1:4" x14ac:dyDescent="0.2">
      <c r="A1167" t="s">
        <v>254</v>
      </c>
      <c r="B1167" t="s">
        <v>1911</v>
      </c>
      <c r="C1167">
        <v>24</v>
      </c>
      <c r="D1167" s="9">
        <v>32000</v>
      </c>
    </row>
    <row r="1168" spans="1:4" x14ac:dyDescent="0.2">
      <c r="A1168" t="s">
        <v>255</v>
      </c>
      <c r="B1168" t="s">
        <v>1911</v>
      </c>
      <c r="C1168">
        <v>13</v>
      </c>
      <c r="D1168" s="9">
        <v>32000</v>
      </c>
    </row>
    <row r="1169" spans="1:4" x14ac:dyDescent="0.2">
      <c r="A1169" t="s">
        <v>256</v>
      </c>
      <c r="B1169" t="s">
        <v>1911</v>
      </c>
      <c r="C1169">
        <v>1</v>
      </c>
      <c r="D1169" s="9">
        <v>56251</v>
      </c>
    </row>
    <row r="1170" spans="1:4" x14ac:dyDescent="0.2">
      <c r="A1170" t="s">
        <v>257</v>
      </c>
      <c r="B1170" t="s">
        <v>1912</v>
      </c>
      <c r="C1170">
        <v>8</v>
      </c>
      <c r="D1170" s="9">
        <v>32000</v>
      </c>
    </row>
    <row r="1171" spans="1:4" x14ac:dyDescent="0.2">
      <c r="A1171" t="s">
        <v>259</v>
      </c>
      <c r="B1171" t="s">
        <v>1912</v>
      </c>
      <c r="C1171">
        <v>8</v>
      </c>
      <c r="D1171" s="9">
        <v>32000</v>
      </c>
    </row>
    <row r="1172" spans="1:4" x14ac:dyDescent="0.2">
      <c r="A1172" t="s">
        <v>260</v>
      </c>
      <c r="B1172" t="s">
        <v>1912</v>
      </c>
      <c r="C1172">
        <v>7</v>
      </c>
      <c r="D1172" s="9">
        <v>32000</v>
      </c>
    </row>
    <row r="1173" spans="1:4" x14ac:dyDescent="0.2">
      <c r="A1173" t="s">
        <v>261</v>
      </c>
      <c r="B1173" t="s">
        <v>1912</v>
      </c>
      <c r="C1173">
        <v>3</v>
      </c>
      <c r="D1173" s="9">
        <v>66032</v>
      </c>
    </row>
    <row r="1174" spans="1:4" x14ac:dyDescent="0.2">
      <c r="A1174" t="s">
        <v>262</v>
      </c>
      <c r="B1174" t="s">
        <v>1913</v>
      </c>
      <c r="C1174">
        <v>14</v>
      </c>
      <c r="D1174" s="9">
        <v>32000</v>
      </c>
    </row>
    <row r="1175" spans="1:4" x14ac:dyDescent="0.2">
      <c r="A1175" t="s">
        <v>264</v>
      </c>
      <c r="B1175" t="s">
        <v>1913</v>
      </c>
      <c r="C1175">
        <v>28</v>
      </c>
      <c r="D1175" s="9">
        <v>32000</v>
      </c>
    </row>
    <row r="1176" spans="1:4" x14ac:dyDescent="0.2">
      <c r="A1176" t="s">
        <v>265</v>
      </c>
      <c r="B1176" t="s">
        <v>1913</v>
      </c>
      <c r="C1176">
        <v>22</v>
      </c>
      <c r="D1176" s="9">
        <v>32000</v>
      </c>
    </row>
    <row r="1177" spans="1:4" x14ac:dyDescent="0.2">
      <c r="A1177" t="s">
        <v>266</v>
      </c>
      <c r="B1177" t="s">
        <v>1913</v>
      </c>
      <c r="C1177">
        <v>6</v>
      </c>
      <c r="D1177" s="9">
        <v>79015</v>
      </c>
    </row>
    <row r="1178" spans="1:4" x14ac:dyDescent="0.2">
      <c r="A1178" t="s">
        <v>267</v>
      </c>
      <c r="D1178" s="9">
        <v>70791</v>
      </c>
    </row>
    <row r="1179" spans="1:4" x14ac:dyDescent="0.2">
      <c r="A1179" t="s">
        <v>269</v>
      </c>
      <c r="D1179" s="9">
        <v>70791</v>
      </c>
    </row>
    <row r="1180" spans="1:4" x14ac:dyDescent="0.2">
      <c r="A1180" t="s">
        <v>270</v>
      </c>
      <c r="B1180" t="s">
        <v>1914</v>
      </c>
      <c r="C1180">
        <v>3</v>
      </c>
      <c r="D1180" s="9">
        <v>96000</v>
      </c>
    </row>
    <row r="1181" spans="1:4" x14ac:dyDescent="0.2">
      <c r="A1181" t="s">
        <v>271</v>
      </c>
      <c r="B1181" t="s">
        <v>1914</v>
      </c>
      <c r="C1181">
        <v>4</v>
      </c>
      <c r="D1181" s="9">
        <v>96000</v>
      </c>
    </row>
    <row r="1182" spans="1:4" x14ac:dyDescent="0.2">
      <c r="A1182" t="s">
        <v>272</v>
      </c>
      <c r="B1182" t="s">
        <v>1915</v>
      </c>
      <c r="C1182">
        <v>7</v>
      </c>
      <c r="D1182" s="9">
        <v>32000</v>
      </c>
    </row>
    <row r="1183" spans="1:4" x14ac:dyDescent="0.2">
      <c r="A1183" t="s">
        <v>274</v>
      </c>
      <c r="B1183" t="s">
        <v>1915</v>
      </c>
      <c r="C1183">
        <v>13</v>
      </c>
      <c r="D1183" s="9">
        <v>32000</v>
      </c>
    </row>
    <row r="1184" spans="1:4" x14ac:dyDescent="0.2">
      <c r="A1184" t="s">
        <v>275</v>
      </c>
      <c r="B1184" t="s">
        <v>1915</v>
      </c>
      <c r="C1184">
        <v>8</v>
      </c>
      <c r="D1184" s="9">
        <v>41925</v>
      </c>
    </row>
    <row r="1185" spans="1:4" x14ac:dyDescent="0.2">
      <c r="A1185" t="s">
        <v>276</v>
      </c>
      <c r="D1185" s="9">
        <v>96000</v>
      </c>
    </row>
    <row r="1186" spans="1:4" x14ac:dyDescent="0.2">
      <c r="A1186" t="s">
        <v>277</v>
      </c>
      <c r="B1186" t="s">
        <v>1916</v>
      </c>
      <c r="C1186">
        <v>2</v>
      </c>
      <c r="D1186" s="9">
        <v>32000</v>
      </c>
    </row>
    <row r="1187" spans="1:4" x14ac:dyDescent="0.2">
      <c r="A1187" t="s">
        <v>279</v>
      </c>
      <c r="D1187" s="9">
        <v>32000</v>
      </c>
    </row>
    <row r="1188" spans="1:4" x14ac:dyDescent="0.2">
      <c r="A1188" t="s">
        <v>280</v>
      </c>
      <c r="B1188" t="s">
        <v>1916</v>
      </c>
      <c r="C1188">
        <v>1</v>
      </c>
      <c r="D1188" s="9">
        <v>33996</v>
      </c>
    </row>
    <row r="1189" spans="1:4" x14ac:dyDescent="0.2">
      <c r="A1189" t="s">
        <v>281</v>
      </c>
      <c r="B1189" t="s">
        <v>1916</v>
      </c>
      <c r="C1189">
        <v>1</v>
      </c>
      <c r="D1189" s="9">
        <v>96000</v>
      </c>
    </row>
    <row r="1190" spans="1:4" x14ac:dyDescent="0.2">
      <c r="A1190" t="s">
        <v>282</v>
      </c>
      <c r="B1190" t="s">
        <v>1917</v>
      </c>
      <c r="C1190">
        <v>47</v>
      </c>
      <c r="D1190" s="9">
        <v>32000</v>
      </c>
    </row>
    <row r="1191" spans="1:4" x14ac:dyDescent="0.2">
      <c r="A1191" t="s">
        <v>284</v>
      </c>
      <c r="B1191" t="s">
        <v>1917</v>
      </c>
      <c r="C1191">
        <v>14</v>
      </c>
      <c r="D1191" s="9">
        <v>32000</v>
      </c>
    </row>
    <row r="1192" spans="1:4" x14ac:dyDescent="0.2">
      <c r="A1192" t="s">
        <v>285</v>
      </c>
      <c r="B1192" t="s">
        <v>1917</v>
      </c>
      <c r="C1192">
        <v>3</v>
      </c>
      <c r="D1192" s="9">
        <v>43045</v>
      </c>
    </row>
    <row r="1193" spans="1:4" x14ac:dyDescent="0.2">
      <c r="A1193" t="s">
        <v>286</v>
      </c>
      <c r="B1193" t="s">
        <v>1917</v>
      </c>
      <c r="C1193">
        <v>2</v>
      </c>
      <c r="D1193" s="9">
        <v>96000</v>
      </c>
    </row>
    <row r="1194" spans="1:4" x14ac:dyDescent="0.2">
      <c r="A1194" t="s">
        <v>287</v>
      </c>
      <c r="B1194" t="s">
        <v>1918</v>
      </c>
      <c r="C1194">
        <v>5</v>
      </c>
      <c r="D1194" s="9">
        <v>37381</v>
      </c>
    </row>
    <row r="1195" spans="1:4" x14ac:dyDescent="0.2">
      <c r="A1195" t="s">
        <v>289</v>
      </c>
      <c r="B1195" t="s">
        <v>1918</v>
      </c>
      <c r="C1195">
        <v>3</v>
      </c>
      <c r="D1195" s="9">
        <v>32234</v>
      </c>
    </row>
    <row r="1196" spans="1:4" x14ac:dyDescent="0.2">
      <c r="A1196" t="s">
        <v>290</v>
      </c>
      <c r="B1196" t="s">
        <v>1918</v>
      </c>
      <c r="C1196">
        <v>5</v>
      </c>
      <c r="D1196" s="9">
        <v>45703</v>
      </c>
    </row>
    <row r="1197" spans="1:4" x14ac:dyDescent="0.2">
      <c r="A1197" t="s">
        <v>291</v>
      </c>
      <c r="B1197" t="s">
        <v>1918</v>
      </c>
      <c r="C1197">
        <v>1</v>
      </c>
      <c r="D1197" s="9">
        <v>96000</v>
      </c>
    </row>
    <row r="1198" spans="1:4" x14ac:dyDescent="0.2">
      <c r="A1198" t="s">
        <v>292</v>
      </c>
      <c r="B1198" t="s">
        <v>1919</v>
      </c>
      <c r="C1198">
        <v>7</v>
      </c>
      <c r="D1198" s="9">
        <v>32000</v>
      </c>
    </row>
    <row r="1199" spans="1:4" x14ac:dyDescent="0.2">
      <c r="A1199" t="s">
        <v>294</v>
      </c>
      <c r="B1199" t="s">
        <v>1919</v>
      </c>
      <c r="C1199">
        <v>63</v>
      </c>
      <c r="D1199" s="9">
        <v>32000</v>
      </c>
    </row>
    <row r="1200" spans="1:4" x14ac:dyDescent="0.2">
      <c r="A1200" t="s">
        <v>295</v>
      </c>
      <c r="B1200" t="s">
        <v>1919</v>
      </c>
      <c r="C1200">
        <v>101</v>
      </c>
      <c r="D1200" s="9">
        <v>35425</v>
      </c>
    </row>
    <row r="1201" spans="1:4" x14ac:dyDescent="0.2">
      <c r="A1201" t="s">
        <v>296</v>
      </c>
      <c r="B1201" t="s">
        <v>1919</v>
      </c>
      <c r="C1201">
        <v>33</v>
      </c>
      <c r="D1201" s="9">
        <v>39250</v>
      </c>
    </row>
    <row r="1202" spans="1:4" x14ac:dyDescent="0.2">
      <c r="A1202" t="s">
        <v>297</v>
      </c>
      <c r="B1202" t="s">
        <v>1920</v>
      </c>
      <c r="C1202">
        <v>32</v>
      </c>
      <c r="D1202" s="9">
        <v>32000</v>
      </c>
    </row>
    <row r="1203" spans="1:4" x14ac:dyDescent="0.2">
      <c r="A1203" t="s">
        <v>299</v>
      </c>
      <c r="B1203" t="s">
        <v>1920</v>
      </c>
      <c r="C1203">
        <v>85</v>
      </c>
      <c r="D1203" s="9">
        <v>32000</v>
      </c>
    </row>
    <row r="1204" spans="1:4" x14ac:dyDescent="0.2">
      <c r="A1204" t="s">
        <v>300</v>
      </c>
      <c r="B1204" t="s">
        <v>1920</v>
      </c>
      <c r="C1204">
        <v>49</v>
      </c>
      <c r="D1204" s="9">
        <v>32000</v>
      </c>
    </row>
    <row r="1205" spans="1:4" x14ac:dyDescent="0.2">
      <c r="A1205" t="s">
        <v>301</v>
      </c>
      <c r="B1205" t="s">
        <v>1920</v>
      </c>
      <c r="C1205">
        <v>4</v>
      </c>
      <c r="D1205" s="9">
        <v>48007</v>
      </c>
    </row>
    <row r="1206" spans="1:4" x14ac:dyDescent="0.2">
      <c r="A1206" t="s">
        <v>302</v>
      </c>
      <c r="D1206" s="9">
        <v>32000</v>
      </c>
    </row>
    <row r="1207" spans="1:4" x14ac:dyDescent="0.2">
      <c r="A1207" t="s">
        <v>304</v>
      </c>
      <c r="B1207" t="s">
        <v>1921</v>
      </c>
      <c r="C1207">
        <v>3</v>
      </c>
      <c r="D1207" s="9">
        <v>32000</v>
      </c>
    </row>
    <row r="1208" spans="1:4" x14ac:dyDescent="0.2">
      <c r="A1208" t="s">
        <v>305</v>
      </c>
      <c r="B1208" t="s">
        <v>1921</v>
      </c>
      <c r="C1208">
        <v>1</v>
      </c>
      <c r="D1208" s="9">
        <v>32000</v>
      </c>
    </row>
    <row r="1209" spans="1:4" x14ac:dyDescent="0.2">
      <c r="A1209" t="s">
        <v>306</v>
      </c>
      <c r="B1209" t="s">
        <v>1921</v>
      </c>
      <c r="C1209">
        <v>1</v>
      </c>
      <c r="D1209" s="9">
        <v>33622</v>
      </c>
    </row>
    <row r="1210" spans="1:4" x14ac:dyDescent="0.2">
      <c r="A1210" t="s">
        <v>307</v>
      </c>
      <c r="B1210" t="s">
        <v>1922</v>
      </c>
      <c r="C1210">
        <v>7</v>
      </c>
      <c r="D1210" s="9">
        <v>32000</v>
      </c>
    </row>
    <row r="1211" spans="1:4" x14ac:dyDescent="0.2">
      <c r="A1211" t="s">
        <v>309</v>
      </c>
      <c r="B1211" t="s">
        <v>1922</v>
      </c>
      <c r="C1211">
        <v>13</v>
      </c>
      <c r="D1211" s="9">
        <v>32000</v>
      </c>
    </row>
    <row r="1212" spans="1:4" x14ac:dyDescent="0.2">
      <c r="A1212" t="s">
        <v>310</v>
      </c>
      <c r="B1212" t="s">
        <v>1922</v>
      </c>
      <c r="C1212">
        <v>5</v>
      </c>
      <c r="D1212" s="9">
        <v>57670</v>
      </c>
    </row>
    <row r="1213" spans="1:4" x14ac:dyDescent="0.2">
      <c r="A1213" t="s">
        <v>311</v>
      </c>
      <c r="B1213" t="s">
        <v>1922</v>
      </c>
      <c r="C1213">
        <v>1</v>
      </c>
      <c r="D1213" s="9">
        <v>96000</v>
      </c>
    </row>
    <row r="1214" spans="1:4" x14ac:dyDescent="0.2">
      <c r="A1214" t="s">
        <v>312</v>
      </c>
      <c r="D1214" s="9">
        <v>32000</v>
      </c>
    </row>
    <row r="1215" spans="1:4" x14ac:dyDescent="0.2">
      <c r="A1215" t="s">
        <v>314</v>
      </c>
      <c r="B1215" t="s">
        <v>1923</v>
      </c>
      <c r="C1215">
        <v>4</v>
      </c>
      <c r="D1215" s="9">
        <v>32556</v>
      </c>
    </row>
    <row r="1216" spans="1:4" x14ac:dyDescent="0.2">
      <c r="A1216" t="s">
        <v>315</v>
      </c>
      <c r="B1216" t="s">
        <v>1923</v>
      </c>
      <c r="C1216">
        <v>26</v>
      </c>
      <c r="D1216" s="9">
        <v>60353</v>
      </c>
    </row>
    <row r="1217" spans="1:4" x14ac:dyDescent="0.2">
      <c r="A1217" t="s">
        <v>316</v>
      </c>
      <c r="B1217" t="s">
        <v>1923</v>
      </c>
      <c r="C1217">
        <v>64</v>
      </c>
      <c r="D1217" s="9">
        <v>89406</v>
      </c>
    </row>
    <row r="1218" spans="1:4" x14ac:dyDescent="0.2">
      <c r="A1218" t="s">
        <v>317</v>
      </c>
      <c r="B1218" t="s">
        <v>1924</v>
      </c>
      <c r="C1218">
        <v>3</v>
      </c>
      <c r="D1218" s="9">
        <v>32000</v>
      </c>
    </row>
    <row r="1219" spans="1:4" x14ac:dyDescent="0.2">
      <c r="A1219" t="s">
        <v>319</v>
      </c>
      <c r="B1219" t="s">
        <v>1924</v>
      </c>
      <c r="C1219">
        <v>16</v>
      </c>
      <c r="D1219" s="9">
        <v>32000</v>
      </c>
    </row>
    <row r="1220" spans="1:4" x14ac:dyDescent="0.2">
      <c r="A1220" t="s">
        <v>320</v>
      </c>
      <c r="B1220" t="s">
        <v>1924</v>
      </c>
      <c r="C1220">
        <v>45</v>
      </c>
      <c r="D1220" s="9">
        <v>32000</v>
      </c>
    </row>
    <row r="1221" spans="1:4" x14ac:dyDescent="0.2">
      <c r="A1221" t="s">
        <v>321</v>
      </c>
      <c r="B1221" t="s">
        <v>1924</v>
      </c>
      <c r="C1221">
        <v>14</v>
      </c>
      <c r="D1221" s="9">
        <v>59340</v>
      </c>
    </row>
    <row r="1222" spans="1:4" x14ac:dyDescent="0.2">
      <c r="A1222" t="s">
        <v>322</v>
      </c>
      <c r="D1222" s="9">
        <v>32000</v>
      </c>
    </row>
    <row r="1223" spans="1:4" x14ac:dyDescent="0.2">
      <c r="A1223" t="s">
        <v>324</v>
      </c>
      <c r="B1223" t="s">
        <v>1925</v>
      </c>
      <c r="C1223">
        <v>5</v>
      </c>
      <c r="D1223" s="9">
        <v>32000</v>
      </c>
    </row>
    <row r="1224" spans="1:4" x14ac:dyDescent="0.2">
      <c r="A1224" t="s">
        <v>325</v>
      </c>
      <c r="B1224" t="s">
        <v>1925</v>
      </c>
      <c r="C1224">
        <v>12</v>
      </c>
      <c r="D1224" s="9">
        <v>32000</v>
      </c>
    </row>
    <row r="1225" spans="1:4" x14ac:dyDescent="0.2">
      <c r="A1225" t="s">
        <v>326</v>
      </c>
      <c r="D1225" s="9">
        <v>79882</v>
      </c>
    </row>
    <row r="1226" spans="1:4" x14ac:dyDescent="0.2">
      <c r="A1226" t="s">
        <v>327</v>
      </c>
      <c r="B1226" t="s">
        <v>1926</v>
      </c>
      <c r="C1226">
        <v>2</v>
      </c>
      <c r="D1226" s="9">
        <v>32000</v>
      </c>
    </row>
    <row r="1227" spans="1:4" x14ac:dyDescent="0.2">
      <c r="A1227" t="s">
        <v>329</v>
      </c>
      <c r="B1227" t="s">
        <v>1926</v>
      </c>
      <c r="C1227">
        <v>15</v>
      </c>
      <c r="D1227" s="9">
        <v>32000</v>
      </c>
    </row>
    <row r="1228" spans="1:4" x14ac:dyDescent="0.2">
      <c r="A1228" t="s">
        <v>330</v>
      </c>
      <c r="B1228" t="s">
        <v>1926</v>
      </c>
      <c r="C1228">
        <v>15</v>
      </c>
      <c r="D1228" s="9">
        <v>32000</v>
      </c>
    </row>
    <row r="1229" spans="1:4" x14ac:dyDescent="0.2">
      <c r="A1229" t="s">
        <v>331</v>
      </c>
      <c r="D1229" s="9">
        <v>51983</v>
      </c>
    </row>
    <row r="1230" spans="1:4" x14ac:dyDescent="0.2">
      <c r="A1230" t="s">
        <v>332</v>
      </c>
      <c r="D1230" s="9">
        <v>74050</v>
      </c>
    </row>
    <row r="1231" spans="1:4" x14ac:dyDescent="0.2">
      <c r="A1231" t="s">
        <v>334</v>
      </c>
      <c r="D1231" s="9">
        <v>74050</v>
      </c>
    </row>
    <row r="1232" spans="1:4" x14ac:dyDescent="0.2">
      <c r="A1232" t="s">
        <v>335</v>
      </c>
      <c r="D1232" s="9">
        <v>96000</v>
      </c>
    </row>
    <row r="1233" spans="1:4" x14ac:dyDescent="0.2">
      <c r="A1233" t="s">
        <v>336</v>
      </c>
      <c r="B1233" t="s">
        <v>1927</v>
      </c>
      <c r="C1233">
        <v>5</v>
      </c>
      <c r="D1233" s="9">
        <v>96000</v>
      </c>
    </row>
    <row r="1234" spans="1:4" x14ac:dyDescent="0.2">
      <c r="A1234" t="s">
        <v>337</v>
      </c>
      <c r="D1234" s="9">
        <v>32454</v>
      </c>
    </row>
    <row r="1235" spans="1:4" x14ac:dyDescent="0.2">
      <c r="A1235" t="s">
        <v>339</v>
      </c>
      <c r="B1235" t="s">
        <v>1928</v>
      </c>
      <c r="C1235">
        <v>1</v>
      </c>
      <c r="D1235" s="9">
        <v>45911</v>
      </c>
    </row>
    <row r="1236" spans="1:4" x14ac:dyDescent="0.2">
      <c r="A1236" t="s">
        <v>340</v>
      </c>
      <c r="D1236" s="9">
        <v>66161</v>
      </c>
    </row>
    <row r="1237" spans="1:4" x14ac:dyDescent="0.2">
      <c r="A1237" t="s">
        <v>341</v>
      </c>
      <c r="B1237" t="s">
        <v>1928</v>
      </c>
      <c r="C1237">
        <v>15</v>
      </c>
      <c r="D1237" s="9">
        <v>96000</v>
      </c>
    </row>
    <row r="1238" spans="1:4" x14ac:dyDescent="0.2">
      <c r="A1238" t="s">
        <v>342</v>
      </c>
      <c r="D1238" s="9">
        <v>52612</v>
      </c>
    </row>
    <row r="1239" spans="1:4" x14ac:dyDescent="0.2">
      <c r="A1239" t="s">
        <v>344</v>
      </c>
      <c r="B1239" t="s">
        <v>1929</v>
      </c>
      <c r="C1239">
        <v>8</v>
      </c>
      <c r="D1239" s="9">
        <v>65041</v>
      </c>
    </row>
    <row r="1240" spans="1:4" x14ac:dyDescent="0.2">
      <c r="A1240" t="s">
        <v>345</v>
      </c>
      <c r="B1240" t="s">
        <v>1929</v>
      </c>
      <c r="C1240">
        <v>21</v>
      </c>
      <c r="D1240" s="9">
        <v>94482</v>
      </c>
    </row>
    <row r="1241" spans="1:4" x14ac:dyDescent="0.2">
      <c r="A1241" t="s">
        <v>346</v>
      </c>
      <c r="B1241" t="s">
        <v>1929</v>
      </c>
      <c r="C1241">
        <v>40</v>
      </c>
      <c r="D1241" s="9">
        <v>96000</v>
      </c>
    </row>
    <row r="1242" spans="1:4" x14ac:dyDescent="0.2">
      <c r="A1242" t="s">
        <v>347</v>
      </c>
      <c r="D1242" s="9">
        <v>32000</v>
      </c>
    </row>
    <row r="1243" spans="1:4" x14ac:dyDescent="0.2">
      <c r="A1243" t="s">
        <v>349</v>
      </c>
      <c r="B1243" t="s">
        <v>1930</v>
      </c>
      <c r="C1243">
        <v>10</v>
      </c>
      <c r="D1243" s="9">
        <v>32000</v>
      </c>
    </row>
    <row r="1244" spans="1:4" x14ac:dyDescent="0.2">
      <c r="A1244" t="s">
        <v>350</v>
      </c>
      <c r="B1244" t="s">
        <v>1930</v>
      </c>
      <c r="C1244">
        <v>14</v>
      </c>
      <c r="D1244" s="9">
        <v>40617</v>
      </c>
    </row>
    <row r="1245" spans="1:4" x14ac:dyDescent="0.2">
      <c r="A1245" t="s">
        <v>351</v>
      </c>
      <c r="B1245" t="s">
        <v>1930</v>
      </c>
      <c r="C1245">
        <v>21</v>
      </c>
      <c r="D1245" s="9">
        <v>96000</v>
      </c>
    </row>
    <row r="1246" spans="1:4" x14ac:dyDescent="0.2">
      <c r="A1246" t="s">
        <v>352</v>
      </c>
      <c r="B1246" t="s">
        <v>1931</v>
      </c>
      <c r="C1246">
        <v>6</v>
      </c>
      <c r="D1246" s="9">
        <v>50938</v>
      </c>
    </row>
    <row r="1247" spans="1:4" x14ac:dyDescent="0.2">
      <c r="A1247" t="s">
        <v>354</v>
      </c>
      <c r="B1247" t="s">
        <v>1931</v>
      </c>
      <c r="C1247">
        <v>15</v>
      </c>
      <c r="D1247" s="9">
        <v>53369</v>
      </c>
    </row>
    <row r="1248" spans="1:4" x14ac:dyDescent="0.2">
      <c r="A1248" t="s">
        <v>355</v>
      </c>
      <c r="B1248" t="s">
        <v>1931</v>
      </c>
      <c r="C1248">
        <v>19</v>
      </c>
      <c r="D1248" s="9">
        <v>81500</v>
      </c>
    </row>
    <row r="1249" spans="1:4" x14ac:dyDescent="0.2">
      <c r="A1249" t="s">
        <v>356</v>
      </c>
      <c r="B1249" t="s">
        <v>1931</v>
      </c>
      <c r="C1249">
        <v>22</v>
      </c>
      <c r="D1249" s="9">
        <v>96000</v>
      </c>
    </row>
    <row r="1250" spans="1:4" x14ac:dyDescent="0.2">
      <c r="A1250" t="s">
        <v>357</v>
      </c>
      <c r="B1250" t="s">
        <v>1932</v>
      </c>
      <c r="C1250">
        <v>13</v>
      </c>
      <c r="D1250" s="9">
        <v>32000</v>
      </c>
    </row>
    <row r="1251" spans="1:4" x14ac:dyDescent="0.2">
      <c r="A1251" t="s">
        <v>359</v>
      </c>
      <c r="B1251" t="s">
        <v>1932</v>
      </c>
      <c r="C1251">
        <v>46</v>
      </c>
      <c r="D1251" s="9">
        <v>35542</v>
      </c>
    </row>
    <row r="1252" spans="1:4" x14ac:dyDescent="0.2">
      <c r="A1252" t="s">
        <v>360</v>
      </c>
      <c r="B1252" t="s">
        <v>1932</v>
      </c>
      <c r="C1252">
        <v>37</v>
      </c>
      <c r="D1252" s="9">
        <v>65949</v>
      </c>
    </row>
    <row r="1253" spans="1:4" x14ac:dyDescent="0.2">
      <c r="A1253" t="s">
        <v>361</v>
      </c>
      <c r="B1253" t="s">
        <v>1932</v>
      </c>
      <c r="C1253">
        <v>28</v>
      </c>
      <c r="D1253" s="9">
        <v>96000</v>
      </c>
    </row>
    <row r="1254" spans="1:4" x14ac:dyDescent="0.2">
      <c r="A1254" t="s">
        <v>362</v>
      </c>
      <c r="B1254" t="s">
        <v>1933</v>
      </c>
      <c r="C1254">
        <v>14</v>
      </c>
      <c r="D1254" s="9">
        <v>32000</v>
      </c>
    </row>
    <row r="1255" spans="1:4" x14ac:dyDescent="0.2">
      <c r="A1255" t="s">
        <v>364</v>
      </c>
      <c r="B1255" t="s">
        <v>1933</v>
      </c>
      <c r="C1255">
        <v>27</v>
      </c>
      <c r="D1255" s="9">
        <v>32000</v>
      </c>
    </row>
    <row r="1256" spans="1:4" x14ac:dyDescent="0.2">
      <c r="A1256" t="s">
        <v>365</v>
      </c>
      <c r="B1256" t="s">
        <v>1933</v>
      </c>
      <c r="C1256">
        <v>23</v>
      </c>
      <c r="D1256" s="9">
        <v>54893</v>
      </c>
    </row>
    <row r="1257" spans="1:4" x14ac:dyDescent="0.2">
      <c r="A1257" t="s">
        <v>366</v>
      </c>
      <c r="B1257" t="s">
        <v>1933</v>
      </c>
      <c r="C1257">
        <v>9</v>
      </c>
      <c r="D1257" s="9">
        <v>85849</v>
      </c>
    </row>
    <row r="1258" spans="1:4" x14ac:dyDescent="0.2">
      <c r="A1258" t="s">
        <v>367</v>
      </c>
    </row>
    <row r="1259" spans="1:4" x14ac:dyDescent="0.2">
      <c r="A1259" t="s">
        <v>369</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9"/>
  <sheetViews>
    <sheetView workbookViewId="0"/>
  </sheetViews>
  <sheetFormatPr defaultRowHeight="12.75" x14ac:dyDescent="0.2"/>
  <cols>
    <col min="2" max="2" width="17.140625" customWidth="1"/>
  </cols>
  <sheetData>
    <row r="1" spans="1:6" x14ac:dyDescent="0.2">
      <c r="A1" s="10" t="s">
        <v>375</v>
      </c>
      <c r="B1" s="13" t="s">
        <v>1937</v>
      </c>
      <c r="E1" s="16"/>
      <c r="F1" s="16"/>
    </row>
    <row r="2" spans="1:6" x14ac:dyDescent="0.2">
      <c r="A2" s="11" t="s">
        <v>383</v>
      </c>
      <c r="B2" s="14">
        <v>7.1638999999999999</v>
      </c>
      <c r="E2" s="16" t="s">
        <v>1938</v>
      </c>
      <c r="F2" s="16"/>
    </row>
    <row r="3" spans="1:6" x14ac:dyDescent="0.2">
      <c r="A3" s="11" t="s">
        <v>385</v>
      </c>
      <c r="B3" s="14">
        <v>7.2568000000000001</v>
      </c>
      <c r="E3" s="16"/>
      <c r="F3" s="16"/>
    </row>
    <row r="4" spans="1:6" x14ac:dyDescent="0.2">
      <c r="A4" s="11" t="s">
        <v>386</v>
      </c>
      <c r="B4" s="14">
        <v>9.2134</v>
      </c>
      <c r="E4" s="16"/>
      <c r="F4" s="16"/>
    </row>
    <row r="5" spans="1:6" x14ac:dyDescent="0.2">
      <c r="A5" s="11" t="s">
        <v>387</v>
      </c>
      <c r="B5" s="14">
        <v>15.2979</v>
      </c>
      <c r="E5" s="16"/>
      <c r="F5" s="16"/>
    </row>
    <row r="6" spans="1:6" x14ac:dyDescent="0.2">
      <c r="A6" s="11" t="s">
        <v>388</v>
      </c>
      <c r="B6" s="14">
        <v>9.0366</v>
      </c>
      <c r="E6" s="16"/>
      <c r="F6" s="16"/>
    </row>
    <row r="7" spans="1:6" x14ac:dyDescent="0.2">
      <c r="A7" s="11" t="s">
        <v>390</v>
      </c>
      <c r="B7" s="14">
        <v>9.9395000000000007</v>
      </c>
      <c r="E7" s="16"/>
      <c r="F7" s="16"/>
    </row>
    <row r="8" spans="1:6" x14ac:dyDescent="0.2">
      <c r="A8" s="11" t="s">
        <v>391</v>
      </c>
      <c r="B8" s="14">
        <v>13.0616</v>
      </c>
      <c r="E8" s="16"/>
      <c r="F8" s="16"/>
    </row>
    <row r="9" spans="1:6" x14ac:dyDescent="0.2">
      <c r="A9" s="11" t="s">
        <v>392</v>
      </c>
      <c r="B9" s="14">
        <v>19.6889</v>
      </c>
      <c r="E9" s="16"/>
      <c r="F9" s="16"/>
    </row>
    <row r="10" spans="1:6" x14ac:dyDescent="0.2">
      <c r="A10" s="11" t="s">
        <v>393</v>
      </c>
      <c r="B10" s="14">
        <v>4.6463000000000001</v>
      </c>
      <c r="E10" s="16"/>
      <c r="F10" s="16"/>
    </row>
    <row r="11" spans="1:6" x14ac:dyDescent="0.2">
      <c r="A11" s="11" t="s">
        <v>395</v>
      </c>
      <c r="B11" s="14">
        <v>6.9454000000000002</v>
      </c>
    </row>
    <row r="12" spans="1:6" x14ac:dyDescent="0.2">
      <c r="A12" s="11" t="s">
        <v>396</v>
      </c>
      <c r="B12" s="14">
        <v>11.4825</v>
      </c>
    </row>
    <row r="13" spans="1:6" x14ac:dyDescent="0.2">
      <c r="A13" s="11" t="s">
        <v>397</v>
      </c>
      <c r="B13" s="14">
        <v>18.477900000000002</v>
      </c>
    </row>
    <row r="14" spans="1:6" x14ac:dyDescent="0.2">
      <c r="A14" s="11" t="s">
        <v>398</v>
      </c>
      <c r="B14" s="14">
        <v>6.0420999999999996</v>
      </c>
    </row>
    <row r="15" spans="1:6" x14ac:dyDescent="0.2">
      <c r="A15" s="11" t="s">
        <v>400</v>
      </c>
      <c r="B15" s="14">
        <v>7.1563999999999997</v>
      </c>
    </row>
    <row r="16" spans="1:6" x14ac:dyDescent="0.2">
      <c r="A16" s="11" t="s">
        <v>401</v>
      </c>
      <c r="B16" s="14">
        <v>10.0481</v>
      </c>
    </row>
    <row r="17" spans="1:2" x14ac:dyDescent="0.2">
      <c r="A17" s="11" t="s">
        <v>402</v>
      </c>
      <c r="B17" s="14">
        <v>14.992699999999999</v>
      </c>
    </row>
    <row r="18" spans="1:2" x14ac:dyDescent="0.2">
      <c r="A18" s="11" t="s">
        <v>403</v>
      </c>
      <c r="B18" s="14">
        <v>5.5122999999999998</v>
      </c>
    </row>
    <row r="19" spans="1:2" x14ac:dyDescent="0.2">
      <c r="A19" s="11" t="s">
        <v>405</v>
      </c>
      <c r="B19" s="14">
        <v>5.5450999999999997</v>
      </c>
    </row>
    <row r="20" spans="1:2" x14ac:dyDescent="0.2">
      <c r="A20" s="11" t="s">
        <v>406</v>
      </c>
      <c r="B20" s="14">
        <v>7.1295000000000002</v>
      </c>
    </row>
    <row r="21" spans="1:2" x14ac:dyDescent="0.2">
      <c r="A21" s="11" t="s">
        <v>407</v>
      </c>
      <c r="B21" s="14">
        <v>10.148099999999999</v>
      </c>
    </row>
    <row r="22" spans="1:2" x14ac:dyDescent="0.2">
      <c r="A22" s="11" t="s">
        <v>408</v>
      </c>
      <c r="B22" s="14">
        <v>6.8657000000000004</v>
      </c>
    </row>
    <row r="23" spans="1:2" x14ac:dyDescent="0.2">
      <c r="A23" s="11" t="s">
        <v>410</v>
      </c>
      <c r="B23" s="14">
        <v>8.0899000000000001</v>
      </c>
    </row>
    <row r="24" spans="1:2" x14ac:dyDescent="0.2">
      <c r="A24" s="11" t="s">
        <v>411</v>
      </c>
      <c r="B24" s="14">
        <v>9.6557999999999993</v>
      </c>
    </row>
    <row r="25" spans="1:2" x14ac:dyDescent="0.2">
      <c r="A25" s="11" t="s">
        <v>412</v>
      </c>
      <c r="B25" s="14">
        <v>14.340199999999999</v>
      </c>
    </row>
    <row r="26" spans="1:2" x14ac:dyDescent="0.2">
      <c r="A26" s="11" t="s">
        <v>413</v>
      </c>
      <c r="B26" s="14">
        <v>1.7741</v>
      </c>
    </row>
    <row r="27" spans="1:2" x14ac:dyDescent="0.2">
      <c r="A27" s="11" t="s">
        <v>415</v>
      </c>
      <c r="B27" s="14">
        <v>2.4256000000000002</v>
      </c>
    </row>
    <row r="28" spans="1:2" x14ac:dyDescent="0.2">
      <c r="A28" s="11" t="s">
        <v>416</v>
      </c>
      <c r="B28" s="14">
        <v>3.5223</v>
      </c>
    </row>
    <row r="29" spans="1:2" x14ac:dyDescent="0.2">
      <c r="A29" s="11" t="s">
        <v>417</v>
      </c>
      <c r="B29" s="14">
        <v>7.0297000000000001</v>
      </c>
    </row>
    <row r="30" spans="1:2" x14ac:dyDescent="0.2">
      <c r="A30" s="11" t="s">
        <v>418</v>
      </c>
      <c r="B30" s="14">
        <v>1.9770000000000001</v>
      </c>
    </row>
    <row r="31" spans="1:2" x14ac:dyDescent="0.2">
      <c r="A31" s="11" t="s">
        <v>420</v>
      </c>
      <c r="B31" s="14">
        <v>2.6324999999999998</v>
      </c>
    </row>
    <row r="32" spans="1:2" x14ac:dyDescent="0.2">
      <c r="A32" s="11" t="s">
        <v>421</v>
      </c>
      <c r="B32" s="14">
        <v>4.0278</v>
      </c>
    </row>
    <row r="33" spans="1:2" x14ac:dyDescent="0.2">
      <c r="A33" s="11" t="s">
        <v>422</v>
      </c>
      <c r="B33" s="14">
        <v>7.4122000000000003</v>
      </c>
    </row>
    <row r="34" spans="1:2" x14ac:dyDescent="0.2">
      <c r="A34" s="11" t="s">
        <v>423</v>
      </c>
      <c r="B34" s="14">
        <v>1.2118</v>
      </c>
    </row>
    <row r="35" spans="1:2" x14ac:dyDescent="0.2">
      <c r="A35" s="11" t="s">
        <v>425</v>
      </c>
      <c r="B35" s="14">
        <v>1.5945</v>
      </c>
    </row>
    <row r="36" spans="1:2" x14ac:dyDescent="0.2">
      <c r="A36" s="11" t="s">
        <v>426</v>
      </c>
      <c r="B36" s="14">
        <v>3.3332000000000002</v>
      </c>
    </row>
    <row r="37" spans="1:2" x14ac:dyDescent="0.2">
      <c r="A37" s="11" t="s">
        <v>427</v>
      </c>
      <c r="B37" s="14">
        <v>7.4508999999999999</v>
      </c>
    </row>
    <row r="38" spans="1:2" x14ac:dyDescent="0.2">
      <c r="A38" s="11" t="s">
        <v>428</v>
      </c>
      <c r="B38" s="14">
        <v>1.3079000000000001</v>
      </c>
    </row>
    <row r="39" spans="1:2" x14ac:dyDescent="0.2">
      <c r="A39" s="11" t="s">
        <v>430</v>
      </c>
      <c r="B39" s="14">
        <v>1.8626</v>
      </c>
    </row>
    <row r="40" spans="1:2" x14ac:dyDescent="0.2">
      <c r="A40" s="11" t="s">
        <v>431</v>
      </c>
      <c r="B40" s="14">
        <v>3.7412999999999998</v>
      </c>
    </row>
    <row r="41" spans="1:2" x14ac:dyDescent="0.2">
      <c r="A41" s="11" t="s">
        <v>432</v>
      </c>
      <c r="B41" s="14">
        <v>6.8303000000000003</v>
      </c>
    </row>
    <row r="42" spans="1:2" x14ac:dyDescent="0.2">
      <c r="A42" s="11" t="s">
        <v>433</v>
      </c>
      <c r="B42" s="14">
        <v>1.0909</v>
      </c>
    </row>
    <row r="43" spans="1:2" x14ac:dyDescent="0.2">
      <c r="A43" s="11" t="s">
        <v>435</v>
      </c>
      <c r="B43" s="14">
        <v>1.4336</v>
      </c>
    </row>
    <row r="44" spans="1:2" x14ac:dyDescent="0.2">
      <c r="A44" s="11" t="s">
        <v>436</v>
      </c>
      <c r="B44" s="14">
        <v>2.8382999999999998</v>
      </c>
    </row>
    <row r="45" spans="1:2" x14ac:dyDescent="0.2">
      <c r="A45" s="11" t="s">
        <v>437</v>
      </c>
      <c r="B45" s="14">
        <v>5.9317000000000002</v>
      </c>
    </row>
    <row r="46" spans="1:2" x14ac:dyDescent="0.2">
      <c r="A46" s="11" t="s">
        <v>438</v>
      </c>
      <c r="B46" s="14">
        <v>1.1617999999999999</v>
      </c>
    </row>
    <row r="47" spans="1:2" x14ac:dyDescent="0.2">
      <c r="A47" s="11" t="s">
        <v>440</v>
      </c>
      <c r="B47" s="14">
        <v>1.6306</v>
      </c>
    </row>
    <row r="48" spans="1:2" x14ac:dyDescent="0.2">
      <c r="A48" s="11" t="s">
        <v>441</v>
      </c>
      <c r="B48" s="14">
        <v>2.5390999999999999</v>
      </c>
    </row>
    <row r="49" spans="1:2" x14ac:dyDescent="0.2">
      <c r="A49" s="11" t="s">
        <v>442</v>
      </c>
      <c r="B49" s="14">
        <v>5.2678000000000003</v>
      </c>
    </row>
    <row r="50" spans="1:2" x14ac:dyDescent="0.2">
      <c r="A50" s="11" t="s">
        <v>443</v>
      </c>
      <c r="B50" s="14">
        <v>0.87980000000000003</v>
      </c>
    </row>
    <row r="51" spans="1:2" x14ac:dyDescent="0.2">
      <c r="A51" s="11" t="s">
        <v>445</v>
      </c>
      <c r="B51" s="14">
        <v>1.0342</v>
      </c>
    </row>
    <row r="52" spans="1:2" x14ac:dyDescent="0.2">
      <c r="A52" s="11" t="s">
        <v>446</v>
      </c>
      <c r="B52" s="14">
        <v>1.4771000000000001</v>
      </c>
    </row>
    <row r="53" spans="1:2" x14ac:dyDescent="0.2">
      <c r="A53" s="11" t="s">
        <v>447</v>
      </c>
      <c r="B53" s="14">
        <v>3.4725999999999999</v>
      </c>
    </row>
    <row r="54" spans="1:2" x14ac:dyDescent="0.2">
      <c r="A54" s="11" t="s">
        <v>448</v>
      </c>
      <c r="B54" s="14">
        <v>0.71840000000000004</v>
      </c>
    </row>
    <row r="55" spans="1:2" x14ac:dyDescent="0.2">
      <c r="A55" s="11" t="s">
        <v>450</v>
      </c>
      <c r="B55" s="14">
        <v>0.77370000000000005</v>
      </c>
    </row>
    <row r="56" spans="1:2" x14ac:dyDescent="0.2">
      <c r="A56" s="11" t="s">
        <v>451</v>
      </c>
      <c r="B56" s="14">
        <v>1.1266</v>
      </c>
    </row>
    <row r="57" spans="1:2" x14ac:dyDescent="0.2">
      <c r="A57" s="11" t="s">
        <v>452</v>
      </c>
      <c r="B57" s="14">
        <v>2.0242</v>
      </c>
    </row>
    <row r="58" spans="1:2" x14ac:dyDescent="0.2">
      <c r="A58" s="11" t="s">
        <v>453</v>
      </c>
      <c r="B58" s="14">
        <v>0.53700000000000003</v>
      </c>
    </row>
    <row r="59" spans="1:2" x14ac:dyDescent="0.2">
      <c r="A59" s="11" t="s">
        <v>455</v>
      </c>
      <c r="B59" s="14">
        <v>0.77449999999999997</v>
      </c>
    </row>
    <row r="60" spans="1:2" x14ac:dyDescent="0.2">
      <c r="A60" s="11" t="s">
        <v>456</v>
      </c>
      <c r="B60" s="14">
        <v>1.0523</v>
      </c>
    </row>
    <row r="61" spans="1:2" x14ac:dyDescent="0.2">
      <c r="A61" s="11" t="s">
        <v>457</v>
      </c>
      <c r="B61" s="14">
        <v>2.448</v>
      </c>
    </row>
    <row r="62" spans="1:2" x14ac:dyDescent="0.2">
      <c r="A62" s="11" t="s">
        <v>458</v>
      </c>
      <c r="B62" s="14">
        <v>0.68889999999999996</v>
      </c>
    </row>
    <row r="63" spans="1:2" x14ac:dyDescent="0.2">
      <c r="A63" s="11" t="s">
        <v>460</v>
      </c>
      <c r="B63" s="14">
        <v>0.85980000000000001</v>
      </c>
    </row>
    <row r="64" spans="1:2" x14ac:dyDescent="0.2">
      <c r="A64" s="11" t="s">
        <v>461</v>
      </c>
      <c r="B64" s="14">
        <v>1.3653</v>
      </c>
    </row>
    <row r="65" spans="1:2" x14ac:dyDescent="0.2">
      <c r="A65" s="11" t="s">
        <v>462</v>
      </c>
      <c r="B65" s="14">
        <v>2.8408000000000002</v>
      </c>
    </row>
    <row r="66" spans="1:2" x14ac:dyDescent="0.2">
      <c r="A66" s="11" t="s">
        <v>463</v>
      </c>
      <c r="B66" s="14">
        <v>0.77200000000000002</v>
      </c>
    </row>
    <row r="67" spans="1:2" x14ac:dyDescent="0.2">
      <c r="A67" s="11" t="s">
        <v>465</v>
      </c>
      <c r="B67" s="14">
        <v>1.0510999999999999</v>
      </c>
    </row>
    <row r="68" spans="1:2" x14ac:dyDescent="0.2">
      <c r="A68" s="11" t="s">
        <v>466</v>
      </c>
      <c r="B68" s="14">
        <v>1.5037</v>
      </c>
    </row>
    <row r="69" spans="1:2" x14ac:dyDescent="0.2">
      <c r="A69" s="11" t="s">
        <v>467</v>
      </c>
      <c r="B69" s="14">
        <v>3.1955</v>
      </c>
    </row>
    <row r="70" spans="1:2" x14ac:dyDescent="0.2">
      <c r="A70" s="11" t="s">
        <v>468</v>
      </c>
      <c r="B70" s="14">
        <v>0.78969999999999996</v>
      </c>
    </row>
    <row r="71" spans="1:2" x14ac:dyDescent="0.2">
      <c r="A71" s="11" t="s">
        <v>470</v>
      </c>
      <c r="B71" s="14">
        <v>0.95269999999999999</v>
      </c>
    </row>
    <row r="72" spans="1:2" x14ac:dyDescent="0.2">
      <c r="A72" s="11" t="s">
        <v>471</v>
      </c>
      <c r="B72" s="14">
        <v>1.3525</v>
      </c>
    </row>
    <row r="73" spans="1:2" x14ac:dyDescent="0.2">
      <c r="A73" s="11" t="s">
        <v>472</v>
      </c>
      <c r="B73" s="14">
        <v>2.7894999999999999</v>
      </c>
    </row>
    <row r="74" spans="1:2" x14ac:dyDescent="0.2">
      <c r="A74" s="11" t="s">
        <v>473</v>
      </c>
      <c r="B74" s="14">
        <v>0.68200000000000005</v>
      </c>
    </row>
    <row r="75" spans="1:2" x14ac:dyDescent="0.2">
      <c r="A75" s="11" t="s">
        <v>475</v>
      </c>
      <c r="B75" s="14">
        <v>0.84179999999999999</v>
      </c>
    </row>
    <row r="76" spans="1:2" x14ac:dyDescent="0.2">
      <c r="A76" s="11" t="s">
        <v>476</v>
      </c>
      <c r="B76" s="14">
        <v>1.1085</v>
      </c>
    </row>
    <row r="77" spans="1:2" x14ac:dyDescent="0.2">
      <c r="A77" s="11" t="s">
        <v>477</v>
      </c>
      <c r="B77" s="14">
        <v>1.8462000000000001</v>
      </c>
    </row>
    <row r="78" spans="1:2" x14ac:dyDescent="0.2">
      <c r="A78" s="11" t="s">
        <v>478</v>
      </c>
      <c r="B78" s="14">
        <v>0.60929999999999995</v>
      </c>
    </row>
    <row r="79" spans="1:2" x14ac:dyDescent="0.2">
      <c r="A79" s="11" t="s">
        <v>480</v>
      </c>
      <c r="B79" s="14">
        <v>0.68620000000000003</v>
      </c>
    </row>
    <row r="80" spans="1:2" x14ac:dyDescent="0.2">
      <c r="A80" s="11" t="s">
        <v>481</v>
      </c>
      <c r="B80" s="14">
        <v>0.88109999999999999</v>
      </c>
    </row>
    <row r="81" spans="1:2" x14ac:dyDescent="0.2">
      <c r="A81" s="11" t="s">
        <v>482</v>
      </c>
      <c r="B81" s="14">
        <v>1.8032999999999999</v>
      </c>
    </row>
    <row r="82" spans="1:2" x14ac:dyDescent="0.2">
      <c r="A82" s="11" t="s">
        <v>483</v>
      </c>
      <c r="B82" s="14">
        <v>0.55979999999999996</v>
      </c>
    </row>
    <row r="83" spans="1:2" x14ac:dyDescent="0.2">
      <c r="A83" s="11" t="s">
        <v>485</v>
      </c>
      <c r="B83" s="14">
        <v>0.67879999999999996</v>
      </c>
    </row>
    <row r="84" spans="1:2" x14ac:dyDescent="0.2">
      <c r="A84" s="11" t="s">
        <v>486</v>
      </c>
      <c r="B84" s="14">
        <v>0.92579999999999996</v>
      </c>
    </row>
    <row r="85" spans="1:2" x14ac:dyDescent="0.2">
      <c r="A85" s="11" t="s">
        <v>487</v>
      </c>
      <c r="B85" s="14">
        <v>2.2462</v>
      </c>
    </row>
    <row r="86" spans="1:2" x14ac:dyDescent="0.2">
      <c r="A86" s="11" t="s">
        <v>488</v>
      </c>
      <c r="B86" s="14">
        <v>0.95630000000000004</v>
      </c>
    </row>
    <row r="87" spans="1:2" x14ac:dyDescent="0.2">
      <c r="A87" s="11" t="s">
        <v>490</v>
      </c>
      <c r="B87" s="14">
        <v>1.786</v>
      </c>
    </row>
    <row r="88" spans="1:2" x14ac:dyDescent="0.2">
      <c r="A88" s="11" t="s">
        <v>491</v>
      </c>
      <c r="B88" s="14">
        <v>2.3342000000000001</v>
      </c>
    </row>
    <row r="89" spans="1:2" x14ac:dyDescent="0.2">
      <c r="A89" s="11" t="s">
        <v>492</v>
      </c>
      <c r="B89" s="14">
        <v>4.1470000000000002</v>
      </c>
    </row>
    <row r="90" spans="1:2" x14ac:dyDescent="0.2">
      <c r="A90" s="11" t="s">
        <v>493</v>
      </c>
      <c r="B90" s="14">
        <v>0.61799999999999999</v>
      </c>
    </row>
    <row r="91" spans="1:2" x14ac:dyDescent="0.2">
      <c r="A91" s="11" t="s">
        <v>495</v>
      </c>
      <c r="B91" s="14">
        <v>1.0192000000000001</v>
      </c>
    </row>
    <row r="92" spans="1:2" x14ac:dyDescent="0.2">
      <c r="A92" s="11" t="s">
        <v>496</v>
      </c>
      <c r="B92" s="14">
        <v>1.7794000000000001</v>
      </c>
    </row>
    <row r="93" spans="1:2" x14ac:dyDescent="0.2">
      <c r="A93" s="11" t="s">
        <v>497</v>
      </c>
      <c r="B93" s="14">
        <v>4.1627000000000001</v>
      </c>
    </row>
    <row r="94" spans="1:2" x14ac:dyDescent="0.2">
      <c r="A94" s="11" t="s">
        <v>498</v>
      </c>
      <c r="B94" s="14">
        <v>0.4909</v>
      </c>
    </row>
    <row r="95" spans="1:2" x14ac:dyDescent="0.2">
      <c r="A95" s="11" t="s">
        <v>500</v>
      </c>
      <c r="B95" s="14">
        <v>0.74650000000000005</v>
      </c>
    </row>
    <row r="96" spans="1:2" x14ac:dyDescent="0.2">
      <c r="A96" s="11" t="s">
        <v>501</v>
      </c>
      <c r="B96" s="14">
        <v>1.3375999999999999</v>
      </c>
    </row>
    <row r="97" spans="1:2" x14ac:dyDescent="0.2">
      <c r="A97" s="11" t="s">
        <v>502</v>
      </c>
      <c r="B97" s="14">
        <v>2.9291999999999998</v>
      </c>
    </row>
    <row r="98" spans="1:2" x14ac:dyDescent="0.2">
      <c r="A98" s="11" t="s">
        <v>503</v>
      </c>
      <c r="B98" s="14">
        <v>0.55249999999999999</v>
      </c>
    </row>
    <row r="99" spans="1:2" x14ac:dyDescent="0.2">
      <c r="A99" s="11" t="s">
        <v>505</v>
      </c>
      <c r="B99" s="14">
        <v>0.65869999999999995</v>
      </c>
    </row>
    <row r="100" spans="1:2" x14ac:dyDescent="0.2">
      <c r="A100" s="11" t="s">
        <v>506</v>
      </c>
      <c r="B100" s="14">
        <v>0.94389999999999996</v>
      </c>
    </row>
    <row r="101" spans="1:2" x14ac:dyDescent="0.2">
      <c r="A101" s="11" t="s">
        <v>507</v>
      </c>
      <c r="B101" s="14">
        <v>2.339</v>
      </c>
    </row>
    <row r="102" spans="1:2" x14ac:dyDescent="0.2">
      <c r="A102" s="11" t="s">
        <v>508</v>
      </c>
      <c r="B102" s="14">
        <v>0.46260000000000001</v>
      </c>
    </row>
    <row r="103" spans="1:2" x14ac:dyDescent="0.2">
      <c r="A103" s="11" t="s">
        <v>510</v>
      </c>
      <c r="B103" s="14">
        <v>0.59050000000000002</v>
      </c>
    </row>
    <row r="104" spans="1:2" x14ac:dyDescent="0.2">
      <c r="A104" s="11" t="s">
        <v>511</v>
      </c>
      <c r="B104" s="14">
        <v>0.84899999999999998</v>
      </c>
    </row>
    <row r="105" spans="1:2" x14ac:dyDescent="0.2">
      <c r="A105" s="11" t="s">
        <v>512</v>
      </c>
      <c r="B105" s="14">
        <v>2.1128999999999998</v>
      </c>
    </row>
    <row r="106" spans="1:2" x14ac:dyDescent="0.2">
      <c r="A106" s="11" t="s">
        <v>513</v>
      </c>
      <c r="B106" s="14">
        <v>0.49509999999999998</v>
      </c>
    </row>
    <row r="107" spans="1:2" x14ac:dyDescent="0.2">
      <c r="A107" s="11" t="s">
        <v>515</v>
      </c>
      <c r="B107" s="14">
        <v>0.61180000000000001</v>
      </c>
    </row>
    <row r="108" spans="1:2" x14ac:dyDescent="0.2">
      <c r="A108" s="11" t="s">
        <v>516</v>
      </c>
      <c r="B108" s="14">
        <v>0.80789999999999995</v>
      </c>
    </row>
    <row r="109" spans="1:2" x14ac:dyDescent="0.2">
      <c r="A109" s="11" t="s">
        <v>517</v>
      </c>
      <c r="B109" s="14">
        <v>1.3009999999999999</v>
      </c>
    </row>
    <row r="110" spans="1:2" x14ac:dyDescent="0.2">
      <c r="A110" s="11" t="s">
        <v>518</v>
      </c>
      <c r="B110" s="14">
        <v>0.60099999999999998</v>
      </c>
    </row>
    <row r="111" spans="1:2" x14ac:dyDescent="0.2">
      <c r="A111" s="11" t="s">
        <v>520</v>
      </c>
      <c r="B111" s="14">
        <v>0.84379999999999999</v>
      </c>
    </row>
    <row r="112" spans="1:2" x14ac:dyDescent="0.2">
      <c r="A112" s="11" t="s">
        <v>521</v>
      </c>
      <c r="B112" s="14">
        <v>1.3980999999999999</v>
      </c>
    </row>
    <row r="113" spans="1:2" x14ac:dyDescent="0.2">
      <c r="A113" s="11" t="s">
        <v>522</v>
      </c>
      <c r="B113" s="14">
        <v>3.2591999999999999</v>
      </c>
    </row>
    <row r="114" spans="1:2" x14ac:dyDescent="0.2">
      <c r="A114" s="12" t="s">
        <v>523</v>
      </c>
      <c r="B114" s="14">
        <v>0.59699999999999998</v>
      </c>
    </row>
    <row r="115" spans="1:2" x14ac:dyDescent="0.2">
      <c r="A115" s="11" t="s">
        <v>525</v>
      </c>
      <c r="B115" s="14">
        <v>0.8669</v>
      </c>
    </row>
    <row r="116" spans="1:2" x14ac:dyDescent="0.2">
      <c r="A116" s="11" t="s">
        <v>526</v>
      </c>
      <c r="B116" s="14">
        <v>1.4386000000000001</v>
      </c>
    </row>
    <row r="117" spans="1:2" x14ac:dyDescent="0.2">
      <c r="A117" s="11" t="s">
        <v>527</v>
      </c>
      <c r="B117" s="14">
        <v>3.5945</v>
      </c>
    </row>
    <row r="118" spans="1:2" x14ac:dyDescent="0.2">
      <c r="A118" s="11" t="s">
        <v>528</v>
      </c>
      <c r="B118" s="14">
        <v>0.53779999999999994</v>
      </c>
    </row>
    <row r="119" spans="1:2" x14ac:dyDescent="0.2">
      <c r="A119" s="11" t="s">
        <v>530</v>
      </c>
      <c r="B119" s="14">
        <v>0.77359999999999995</v>
      </c>
    </row>
    <row r="120" spans="1:2" x14ac:dyDescent="0.2">
      <c r="A120" s="11" t="s">
        <v>531</v>
      </c>
      <c r="B120" s="14">
        <v>1.1822999999999999</v>
      </c>
    </row>
    <row r="121" spans="1:2" x14ac:dyDescent="0.2">
      <c r="A121" s="11" t="s">
        <v>532</v>
      </c>
      <c r="B121" s="14">
        <v>2.7334000000000001</v>
      </c>
    </row>
    <row r="122" spans="1:2" x14ac:dyDescent="0.2">
      <c r="A122" s="11" t="s">
        <v>533</v>
      </c>
      <c r="B122" s="14">
        <v>0.59640000000000004</v>
      </c>
    </row>
    <row r="123" spans="1:2" x14ac:dyDescent="0.2">
      <c r="A123" s="11" t="s">
        <v>535</v>
      </c>
      <c r="B123" s="14">
        <v>0.73299999999999998</v>
      </c>
    </row>
    <row r="124" spans="1:2" x14ac:dyDescent="0.2">
      <c r="A124" s="11" t="s">
        <v>536</v>
      </c>
      <c r="B124" s="14">
        <v>1.0147999999999999</v>
      </c>
    </row>
    <row r="125" spans="1:2" x14ac:dyDescent="0.2">
      <c r="A125" s="11" t="s">
        <v>537</v>
      </c>
      <c r="B125" s="14">
        <v>2.2545000000000002</v>
      </c>
    </row>
    <row r="126" spans="1:2" x14ac:dyDescent="0.2">
      <c r="A126" s="11" t="s">
        <v>538</v>
      </c>
      <c r="B126" s="14">
        <v>0.77980000000000005</v>
      </c>
    </row>
    <row r="127" spans="1:2" x14ac:dyDescent="0.2">
      <c r="A127" s="11" t="s">
        <v>540</v>
      </c>
      <c r="B127" s="14">
        <v>1.1718</v>
      </c>
    </row>
    <row r="128" spans="1:2" x14ac:dyDescent="0.2">
      <c r="A128" s="11" t="s">
        <v>541</v>
      </c>
      <c r="B128" s="14">
        <v>1.8731</v>
      </c>
    </row>
    <row r="129" spans="1:2" x14ac:dyDescent="0.2">
      <c r="A129" s="11" t="s">
        <v>542</v>
      </c>
      <c r="B129" s="14">
        <v>4.0768000000000004</v>
      </c>
    </row>
    <row r="130" spans="1:2" x14ac:dyDescent="0.2">
      <c r="A130" s="11" t="s">
        <v>543</v>
      </c>
      <c r="B130" s="14">
        <v>0.70789999999999997</v>
      </c>
    </row>
    <row r="131" spans="1:2" x14ac:dyDescent="0.2">
      <c r="A131" s="11" t="s">
        <v>545</v>
      </c>
      <c r="B131" s="14">
        <v>0.8992</v>
      </c>
    </row>
    <row r="132" spans="1:2" x14ac:dyDescent="0.2">
      <c r="A132" s="11" t="s">
        <v>546</v>
      </c>
      <c r="B132" s="14">
        <v>1.4977</v>
      </c>
    </row>
    <row r="133" spans="1:2" x14ac:dyDescent="0.2">
      <c r="A133" s="11" t="s">
        <v>547</v>
      </c>
      <c r="B133" s="14">
        <v>3.6254</v>
      </c>
    </row>
    <row r="134" spans="1:2" x14ac:dyDescent="0.2">
      <c r="A134" s="11" t="s">
        <v>548</v>
      </c>
      <c r="B134" s="14">
        <v>0.3866</v>
      </c>
    </row>
    <row r="135" spans="1:2" x14ac:dyDescent="0.2">
      <c r="A135" s="11" t="s">
        <v>550</v>
      </c>
      <c r="B135" s="14">
        <v>0.54620000000000002</v>
      </c>
    </row>
    <row r="136" spans="1:2" x14ac:dyDescent="0.2">
      <c r="A136" s="11" t="s">
        <v>551</v>
      </c>
      <c r="B136" s="14">
        <v>0.92010000000000003</v>
      </c>
    </row>
    <row r="137" spans="1:2" x14ac:dyDescent="0.2">
      <c r="A137" s="11" t="s">
        <v>552</v>
      </c>
      <c r="B137" s="14">
        <v>2.0996999999999999</v>
      </c>
    </row>
    <row r="138" spans="1:2" x14ac:dyDescent="0.2">
      <c r="A138" s="11" t="s">
        <v>553</v>
      </c>
      <c r="B138" s="14">
        <v>0.43959999999999999</v>
      </c>
    </row>
    <row r="139" spans="1:2" x14ac:dyDescent="0.2">
      <c r="A139" s="11" t="s">
        <v>555</v>
      </c>
      <c r="B139" s="14">
        <v>0.60060000000000002</v>
      </c>
    </row>
    <row r="140" spans="1:2" x14ac:dyDescent="0.2">
      <c r="A140" s="11" t="s">
        <v>556</v>
      </c>
      <c r="B140" s="14">
        <v>0.85329999999999995</v>
      </c>
    </row>
    <row r="141" spans="1:2" x14ac:dyDescent="0.2">
      <c r="A141" s="11" t="s">
        <v>557</v>
      </c>
      <c r="B141" s="14">
        <v>2.0293000000000001</v>
      </c>
    </row>
    <row r="142" spans="1:2" x14ac:dyDescent="0.2">
      <c r="A142" s="11" t="s">
        <v>558</v>
      </c>
      <c r="B142" s="14">
        <v>1.4234</v>
      </c>
    </row>
    <row r="143" spans="1:2" x14ac:dyDescent="0.2">
      <c r="A143" s="11" t="s">
        <v>560</v>
      </c>
      <c r="B143" s="14">
        <v>1.9157</v>
      </c>
    </row>
    <row r="144" spans="1:2" x14ac:dyDescent="0.2">
      <c r="A144" s="11" t="s">
        <v>561</v>
      </c>
      <c r="B144" s="14">
        <v>3.3469000000000002</v>
      </c>
    </row>
    <row r="145" spans="1:2" x14ac:dyDescent="0.2">
      <c r="A145" s="11" t="s">
        <v>562</v>
      </c>
      <c r="B145" s="14">
        <v>6.8413000000000004</v>
      </c>
    </row>
    <row r="146" spans="1:2" x14ac:dyDescent="0.2">
      <c r="A146" s="11" t="s">
        <v>563</v>
      </c>
      <c r="B146" s="14">
        <v>0.75970000000000004</v>
      </c>
    </row>
    <row r="147" spans="1:2" x14ac:dyDescent="0.2">
      <c r="A147" s="11" t="s">
        <v>565</v>
      </c>
      <c r="B147" s="14">
        <v>2.2966000000000002</v>
      </c>
    </row>
    <row r="148" spans="1:2" x14ac:dyDescent="0.2">
      <c r="A148" s="11" t="s">
        <v>566</v>
      </c>
      <c r="B148" s="14">
        <v>3.8117000000000001</v>
      </c>
    </row>
    <row r="149" spans="1:2" x14ac:dyDescent="0.2">
      <c r="A149" s="11" t="s">
        <v>567</v>
      </c>
      <c r="B149" s="14">
        <v>8.2692999999999994</v>
      </c>
    </row>
    <row r="150" spans="1:2" x14ac:dyDescent="0.2">
      <c r="A150" s="11" t="s">
        <v>568</v>
      </c>
      <c r="B150" s="14">
        <v>1.3448</v>
      </c>
    </row>
    <row r="151" spans="1:2" x14ac:dyDescent="0.2">
      <c r="A151" s="11" t="s">
        <v>570</v>
      </c>
      <c r="B151" s="14">
        <v>2.0173000000000001</v>
      </c>
    </row>
    <row r="152" spans="1:2" x14ac:dyDescent="0.2">
      <c r="A152" s="11" t="s">
        <v>571</v>
      </c>
      <c r="B152" s="14">
        <v>3.6126999999999998</v>
      </c>
    </row>
    <row r="153" spans="1:2" x14ac:dyDescent="0.2">
      <c r="A153" s="11" t="s">
        <v>572</v>
      </c>
      <c r="B153" s="14">
        <v>6.8079000000000001</v>
      </c>
    </row>
    <row r="154" spans="1:2" x14ac:dyDescent="0.2">
      <c r="A154" s="11" t="s">
        <v>573</v>
      </c>
      <c r="B154" s="14">
        <v>0.99419999999999997</v>
      </c>
    </row>
    <row r="155" spans="1:2" x14ac:dyDescent="0.2">
      <c r="A155" s="11" t="s">
        <v>575</v>
      </c>
      <c r="B155" s="14">
        <v>1.4153</v>
      </c>
    </row>
    <row r="156" spans="1:2" x14ac:dyDescent="0.2">
      <c r="A156" s="11" t="s">
        <v>576</v>
      </c>
      <c r="B156" s="14">
        <v>2.3096000000000001</v>
      </c>
    </row>
    <row r="157" spans="1:2" x14ac:dyDescent="0.2">
      <c r="A157" s="11" t="s">
        <v>577</v>
      </c>
      <c r="B157" s="14">
        <v>5.4798</v>
      </c>
    </row>
    <row r="158" spans="1:2" x14ac:dyDescent="0.2">
      <c r="A158" s="11" t="s">
        <v>578</v>
      </c>
      <c r="B158" s="14">
        <v>0.92589999999999995</v>
      </c>
    </row>
    <row r="159" spans="1:2" x14ac:dyDescent="0.2">
      <c r="A159" s="11" t="s">
        <v>580</v>
      </c>
      <c r="B159" s="14">
        <v>1.2282999999999999</v>
      </c>
    </row>
    <row r="160" spans="1:2" x14ac:dyDescent="0.2">
      <c r="A160" s="11" t="s">
        <v>581</v>
      </c>
      <c r="B160" s="14">
        <v>2.1488999999999998</v>
      </c>
    </row>
    <row r="161" spans="1:2" x14ac:dyDescent="0.2">
      <c r="A161" s="11" t="s">
        <v>582</v>
      </c>
      <c r="B161" s="14">
        <v>3.1877</v>
      </c>
    </row>
    <row r="162" spans="1:2" x14ac:dyDescent="0.2">
      <c r="A162" s="11" t="s">
        <v>583</v>
      </c>
      <c r="B162" s="14">
        <v>0.63739999999999997</v>
      </c>
    </row>
    <row r="163" spans="1:2" x14ac:dyDescent="0.2">
      <c r="A163" s="11" t="s">
        <v>585</v>
      </c>
      <c r="B163" s="14">
        <v>0.78559999999999997</v>
      </c>
    </row>
    <row r="164" spans="1:2" x14ac:dyDescent="0.2">
      <c r="A164" s="11" t="s">
        <v>586</v>
      </c>
      <c r="B164" s="14">
        <v>1.0867</v>
      </c>
    </row>
    <row r="165" spans="1:2" x14ac:dyDescent="0.2">
      <c r="A165" s="11" t="s">
        <v>587</v>
      </c>
      <c r="B165" s="14">
        <v>1.5939000000000001</v>
      </c>
    </row>
    <row r="166" spans="1:2" x14ac:dyDescent="0.2">
      <c r="A166" s="11" t="s">
        <v>588</v>
      </c>
      <c r="B166" s="14">
        <v>0.43280000000000002</v>
      </c>
    </row>
    <row r="167" spans="1:2" x14ac:dyDescent="0.2">
      <c r="A167" s="11" t="s">
        <v>590</v>
      </c>
      <c r="B167" s="14">
        <v>0.64359999999999995</v>
      </c>
    </row>
    <row r="168" spans="1:2" x14ac:dyDescent="0.2">
      <c r="A168" s="11" t="s">
        <v>591</v>
      </c>
      <c r="B168" s="14">
        <v>1.2375</v>
      </c>
    </row>
    <row r="169" spans="1:2" x14ac:dyDescent="0.2">
      <c r="A169" s="11" t="s">
        <v>592</v>
      </c>
      <c r="B169" s="14">
        <v>3.6089000000000002</v>
      </c>
    </row>
    <row r="170" spans="1:2" x14ac:dyDescent="0.2">
      <c r="A170" s="11" t="s">
        <v>593</v>
      </c>
      <c r="B170" s="14">
        <v>0.70520000000000005</v>
      </c>
    </row>
    <row r="171" spans="1:2" x14ac:dyDescent="0.2">
      <c r="A171" s="11" t="s">
        <v>595</v>
      </c>
      <c r="B171" s="14">
        <v>0.95440000000000003</v>
      </c>
    </row>
    <row r="172" spans="1:2" x14ac:dyDescent="0.2">
      <c r="A172" s="11" t="s">
        <v>596</v>
      </c>
      <c r="B172" s="14">
        <v>1.6278999999999999</v>
      </c>
    </row>
    <row r="173" spans="1:2" x14ac:dyDescent="0.2">
      <c r="A173" s="11" t="s">
        <v>597</v>
      </c>
      <c r="B173" s="14">
        <v>3.3130000000000002</v>
      </c>
    </row>
    <row r="174" spans="1:2" x14ac:dyDescent="0.2">
      <c r="A174" s="11" t="s">
        <v>598</v>
      </c>
      <c r="B174" s="14">
        <v>0.55769999999999997</v>
      </c>
    </row>
    <row r="175" spans="1:2" x14ac:dyDescent="0.2">
      <c r="A175" s="11" t="s">
        <v>600</v>
      </c>
      <c r="B175" s="14">
        <v>0.72870000000000001</v>
      </c>
    </row>
    <row r="176" spans="1:2" x14ac:dyDescent="0.2">
      <c r="A176" s="11" t="s">
        <v>601</v>
      </c>
      <c r="B176" s="14">
        <v>1.2015</v>
      </c>
    </row>
    <row r="177" spans="1:2" x14ac:dyDescent="0.2">
      <c r="A177" s="11" t="s">
        <v>602</v>
      </c>
      <c r="B177" s="14">
        <v>2.4310999999999998</v>
      </c>
    </row>
    <row r="178" spans="1:2" x14ac:dyDescent="0.2">
      <c r="A178" s="11" t="s">
        <v>603</v>
      </c>
      <c r="B178" s="14">
        <v>0.49509999999999998</v>
      </c>
    </row>
    <row r="179" spans="1:2" x14ac:dyDescent="0.2">
      <c r="A179" s="11" t="s">
        <v>605</v>
      </c>
      <c r="B179" s="14">
        <v>0.58069999999999999</v>
      </c>
    </row>
    <row r="180" spans="1:2" x14ac:dyDescent="0.2">
      <c r="A180" s="11" t="s">
        <v>606</v>
      </c>
      <c r="B180" s="14">
        <v>0.72889999999999999</v>
      </c>
    </row>
    <row r="181" spans="1:2" x14ac:dyDescent="0.2">
      <c r="A181" s="11" t="s">
        <v>607</v>
      </c>
      <c r="B181" s="14">
        <v>1.4132</v>
      </c>
    </row>
    <row r="182" spans="1:2" x14ac:dyDescent="0.2">
      <c r="A182" s="11" t="s">
        <v>608</v>
      </c>
      <c r="B182" s="14">
        <v>0.28060000000000002</v>
      </c>
    </row>
    <row r="183" spans="1:2" x14ac:dyDescent="0.2">
      <c r="A183" s="11" t="s">
        <v>610</v>
      </c>
      <c r="B183" s="14">
        <v>0.41420000000000001</v>
      </c>
    </row>
    <row r="184" spans="1:2" x14ac:dyDescent="0.2">
      <c r="A184" s="11" t="s">
        <v>611</v>
      </c>
      <c r="B184" s="14">
        <v>0.68640000000000001</v>
      </c>
    </row>
    <row r="185" spans="1:2" x14ac:dyDescent="0.2">
      <c r="A185" s="11" t="s">
        <v>612</v>
      </c>
      <c r="B185" s="14">
        <v>1.4325000000000001</v>
      </c>
    </row>
    <row r="186" spans="1:2" x14ac:dyDescent="0.2">
      <c r="A186" s="11" t="s">
        <v>613</v>
      </c>
      <c r="B186" s="14">
        <v>0.4163</v>
      </c>
    </row>
    <row r="187" spans="1:2" x14ac:dyDescent="0.2">
      <c r="A187" s="11" t="s">
        <v>615</v>
      </c>
      <c r="B187" s="14">
        <v>0.59109999999999996</v>
      </c>
    </row>
    <row r="188" spans="1:2" x14ac:dyDescent="0.2">
      <c r="A188" s="11" t="s">
        <v>616</v>
      </c>
      <c r="B188" s="14">
        <v>0.98340000000000005</v>
      </c>
    </row>
    <row r="189" spans="1:2" x14ac:dyDescent="0.2">
      <c r="A189" s="11" t="s">
        <v>617</v>
      </c>
      <c r="B189" s="14">
        <v>2.2237</v>
      </c>
    </row>
    <row r="190" spans="1:2" x14ac:dyDescent="0.2">
      <c r="A190" s="11" t="s">
        <v>618</v>
      </c>
      <c r="B190" s="14">
        <v>0.42059999999999997</v>
      </c>
    </row>
    <row r="191" spans="1:2" x14ac:dyDescent="0.2">
      <c r="A191" s="11" t="s">
        <v>620</v>
      </c>
      <c r="B191" s="14">
        <v>0.61629999999999996</v>
      </c>
    </row>
    <row r="192" spans="1:2" x14ac:dyDescent="0.2">
      <c r="A192" s="11" t="s">
        <v>621</v>
      </c>
      <c r="B192" s="14">
        <v>0.91549999999999998</v>
      </c>
    </row>
    <row r="193" spans="1:2" x14ac:dyDescent="0.2">
      <c r="A193" s="11" t="s">
        <v>622</v>
      </c>
      <c r="B193" s="14">
        <v>1.9104000000000001</v>
      </c>
    </row>
    <row r="194" spans="1:2" x14ac:dyDescent="0.2">
      <c r="A194" s="11" t="s">
        <v>623</v>
      </c>
      <c r="B194" s="14">
        <v>1.7487999999999999</v>
      </c>
    </row>
    <row r="195" spans="1:2" x14ac:dyDescent="0.2">
      <c r="A195" s="11" t="s">
        <v>625</v>
      </c>
      <c r="B195" s="14">
        <v>2.2309000000000001</v>
      </c>
    </row>
    <row r="196" spans="1:2" x14ac:dyDescent="0.2">
      <c r="A196" s="11" t="s">
        <v>626</v>
      </c>
      <c r="B196" s="14">
        <v>3.3043999999999998</v>
      </c>
    </row>
    <row r="197" spans="1:2" x14ac:dyDescent="0.2">
      <c r="A197" s="11" t="s">
        <v>627</v>
      </c>
      <c r="B197" s="14">
        <v>5.9071999999999996</v>
      </c>
    </row>
    <row r="198" spans="1:2" x14ac:dyDescent="0.2">
      <c r="A198" s="11" t="s">
        <v>628</v>
      </c>
      <c r="B198" s="14">
        <v>1.1816</v>
      </c>
    </row>
    <row r="199" spans="1:2" x14ac:dyDescent="0.2">
      <c r="A199" s="11" t="s">
        <v>630</v>
      </c>
      <c r="B199" s="14">
        <v>1.5734999999999999</v>
      </c>
    </row>
    <row r="200" spans="1:2" x14ac:dyDescent="0.2">
      <c r="A200" s="11" t="s">
        <v>631</v>
      </c>
      <c r="B200" s="14">
        <v>2.5966999999999998</v>
      </c>
    </row>
    <row r="201" spans="1:2" x14ac:dyDescent="0.2">
      <c r="A201" s="11" t="s">
        <v>632</v>
      </c>
      <c r="B201" s="14">
        <v>5.1639999999999997</v>
      </c>
    </row>
    <row r="202" spans="1:2" x14ac:dyDescent="0.2">
      <c r="A202" s="11" t="s">
        <v>633</v>
      </c>
      <c r="B202" s="14">
        <v>2.9272999999999998</v>
      </c>
    </row>
    <row r="203" spans="1:2" x14ac:dyDescent="0.2">
      <c r="A203" s="11" t="s">
        <v>635</v>
      </c>
      <c r="B203" s="14">
        <v>3.2181999999999999</v>
      </c>
    </row>
    <row r="204" spans="1:2" x14ac:dyDescent="0.2">
      <c r="A204" s="11" t="s">
        <v>636</v>
      </c>
      <c r="B204" s="14">
        <v>3.9443000000000001</v>
      </c>
    </row>
    <row r="205" spans="1:2" x14ac:dyDescent="0.2">
      <c r="A205" s="11" t="s">
        <v>637</v>
      </c>
      <c r="B205" s="14">
        <v>5.4524999999999997</v>
      </c>
    </row>
    <row r="206" spans="1:2" x14ac:dyDescent="0.2">
      <c r="A206" s="11" t="s">
        <v>638</v>
      </c>
      <c r="B206" s="14">
        <v>1.1955</v>
      </c>
    </row>
    <row r="207" spans="1:2" x14ac:dyDescent="0.2">
      <c r="A207" s="11" t="s">
        <v>640</v>
      </c>
      <c r="B207" s="14">
        <v>1.5467</v>
      </c>
    </row>
    <row r="208" spans="1:2" x14ac:dyDescent="0.2">
      <c r="A208" s="11" t="s">
        <v>641</v>
      </c>
      <c r="B208" s="14">
        <v>2.0230000000000001</v>
      </c>
    </row>
    <row r="209" spans="1:2" x14ac:dyDescent="0.2">
      <c r="A209" s="11" t="s">
        <v>646</v>
      </c>
      <c r="B209" s="14">
        <v>2.76</v>
      </c>
    </row>
    <row r="210" spans="1:2" x14ac:dyDescent="0.2">
      <c r="A210" s="11" t="s">
        <v>647</v>
      </c>
      <c r="B210" s="14">
        <v>0.3997</v>
      </c>
    </row>
    <row r="211" spans="1:2" x14ac:dyDescent="0.2">
      <c r="A211" s="11" t="s">
        <v>649</v>
      </c>
      <c r="B211" s="14">
        <v>0.5101</v>
      </c>
    </row>
    <row r="212" spans="1:2" x14ac:dyDescent="0.2">
      <c r="A212" s="11" t="s">
        <v>650</v>
      </c>
      <c r="B212" s="14">
        <v>0.82030000000000003</v>
      </c>
    </row>
    <row r="213" spans="1:2" x14ac:dyDescent="0.2">
      <c r="A213" s="11" t="s">
        <v>651</v>
      </c>
      <c r="B213" s="14">
        <v>1.4434</v>
      </c>
    </row>
    <row r="214" spans="1:2" x14ac:dyDescent="0.2">
      <c r="A214" s="11" t="s">
        <v>652</v>
      </c>
      <c r="B214" s="14">
        <v>0.5857</v>
      </c>
    </row>
    <row r="215" spans="1:2" x14ac:dyDescent="0.2">
      <c r="A215" s="11" t="s">
        <v>654</v>
      </c>
      <c r="B215" s="14">
        <v>0.84799999999999998</v>
      </c>
    </row>
    <row r="216" spans="1:2" x14ac:dyDescent="0.2">
      <c r="A216" s="11" t="s">
        <v>655</v>
      </c>
      <c r="B216" s="14">
        <v>1.2474000000000001</v>
      </c>
    </row>
    <row r="217" spans="1:2" x14ac:dyDescent="0.2">
      <c r="A217" s="11" t="s">
        <v>656</v>
      </c>
      <c r="B217" s="14">
        <v>2.1179999999999999</v>
      </c>
    </row>
    <row r="218" spans="1:2" x14ac:dyDescent="0.2">
      <c r="A218" s="11" t="s">
        <v>657</v>
      </c>
      <c r="B218" s="14">
        <v>0.74750000000000005</v>
      </c>
    </row>
    <row r="219" spans="1:2" x14ac:dyDescent="0.2">
      <c r="A219" s="11" t="s">
        <v>659</v>
      </c>
      <c r="B219" s="14">
        <v>0.95450000000000002</v>
      </c>
    </row>
    <row r="220" spans="1:2" x14ac:dyDescent="0.2">
      <c r="A220" s="11" t="s">
        <v>660</v>
      </c>
      <c r="B220" s="14">
        <v>1.3764000000000001</v>
      </c>
    </row>
    <row r="221" spans="1:2" x14ac:dyDescent="0.2">
      <c r="A221" s="11" t="s">
        <v>661</v>
      </c>
      <c r="B221" s="14">
        <v>2.3912</v>
      </c>
    </row>
    <row r="222" spans="1:2" x14ac:dyDescent="0.2">
      <c r="A222" s="11" t="s">
        <v>662</v>
      </c>
      <c r="B222" s="14">
        <v>0.65429999999999999</v>
      </c>
    </row>
    <row r="223" spans="1:2" x14ac:dyDescent="0.2">
      <c r="A223" s="11" t="s">
        <v>664</v>
      </c>
      <c r="B223" s="14">
        <v>0.84079999999999999</v>
      </c>
    </row>
    <row r="224" spans="1:2" x14ac:dyDescent="0.2">
      <c r="A224" s="11" t="s">
        <v>665</v>
      </c>
      <c r="B224" s="14">
        <v>1.2591000000000001</v>
      </c>
    </row>
    <row r="225" spans="1:2" x14ac:dyDescent="0.2">
      <c r="A225" s="11" t="s">
        <v>666</v>
      </c>
      <c r="B225" s="14">
        <v>2.294</v>
      </c>
    </row>
    <row r="226" spans="1:2" x14ac:dyDescent="0.2">
      <c r="A226" s="11" t="s">
        <v>667</v>
      </c>
      <c r="B226" s="14">
        <v>0.5736</v>
      </c>
    </row>
    <row r="227" spans="1:2" x14ac:dyDescent="0.2">
      <c r="A227" s="11" t="s">
        <v>669</v>
      </c>
      <c r="B227" s="14">
        <v>0.82420000000000004</v>
      </c>
    </row>
    <row r="228" spans="1:2" x14ac:dyDescent="0.2">
      <c r="A228" s="11" t="s">
        <v>670</v>
      </c>
      <c r="B228" s="14">
        <v>1.3065</v>
      </c>
    </row>
    <row r="229" spans="1:2" x14ac:dyDescent="0.2">
      <c r="A229" s="11" t="s">
        <v>671</v>
      </c>
      <c r="B229" s="14">
        <v>2.1450999999999998</v>
      </c>
    </row>
    <row r="230" spans="1:2" x14ac:dyDescent="0.2">
      <c r="A230" s="11" t="s">
        <v>672</v>
      </c>
      <c r="B230" s="14">
        <v>0.67879999999999996</v>
      </c>
    </row>
    <row r="231" spans="1:2" x14ac:dyDescent="0.2">
      <c r="A231" s="11" t="s">
        <v>674</v>
      </c>
      <c r="B231" s="14">
        <v>0.9153</v>
      </c>
    </row>
    <row r="232" spans="1:2" x14ac:dyDescent="0.2">
      <c r="A232" s="11" t="s">
        <v>675</v>
      </c>
      <c r="B232" s="14">
        <v>1.2999000000000001</v>
      </c>
    </row>
    <row r="233" spans="1:2" x14ac:dyDescent="0.2">
      <c r="A233" s="11" t="s">
        <v>676</v>
      </c>
      <c r="B233" s="14">
        <v>2.1568000000000001</v>
      </c>
    </row>
    <row r="234" spans="1:2" x14ac:dyDescent="0.2">
      <c r="A234" s="11" t="s">
        <v>677</v>
      </c>
      <c r="B234" s="14">
        <v>0.29149999999999998</v>
      </c>
    </row>
    <row r="235" spans="1:2" x14ac:dyDescent="0.2">
      <c r="A235" s="11" t="s">
        <v>679</v>
      </c>
      <c r="B235" s="14">
        <v>0.39579999999999999</v>
      </c>
    </row>
    <row r="236" spans="1:2" x14ac:dyDescent="0.2">
      <c r="A236" s="11" t="s">
        <v>680</v>
      </c>
      <c r="B236" s="14">
        <v>0.78</v>
      </c>
    </row>
    <row r="237" spans="1:2" x14ac:dyDescent="0.2">
      <c r="A237" s="11" t="s">
        <v>681</v>
      </c>
      <c r="B237" s="14">
        <v>1.8900999999999999</v>
      </c>
    </row>
    <row r="238" spans="1:2" x14ac:dyDescent="0.2">
      <c r="A238" s="11" t="s">
        <v>682</v>
      </c>
      <c r="B238" s="14">
        <v>0.4299</v>
      </c>
    </row>
    <row r="239" spans="1:2" x14ac:dyDescent="0.2">
      <c r="A239" s="11" t="s">
        <v>684</v>
      </c>
      <c r="B239" s="14">
        <v>0.66269999999999996</v>
      </c>
    </row>
    <row r="240" spans="1:2" x14ac:dyDescent="0.2">
      <c r="A240" s="11" t="s">
        <v>685</v>
      </c>
      <c r="B240" s="14">
        <v>1.0509999999999999</v>
      </c>
    </row>
    <row r="241" spans="1:2" x14ac:dyDescent="0.2">
      <c r="A241" s="11" t="s">
        <v>686</v>
      </c>
      <c r="B241" s="14">
        <v>1.9366000000000001</v>
      </c>
    </row>
    <row r="242" spans="1:2" x14ac:dyDescent="0.2">
      <c r="A242" s="11" t="s">
        <v>687</v>
      </c>
      <c r="B242" s="14">
        <v>0.54879999999999995</v>
      </c>
    </row>
    <row r="243" spans="1:2" x14ac:dyDescent="0.2">
      <c r="A243" s="11" t="s">
        <v>689</v>
      </c>
      <c r="B243" s="14">
        <v>0.69689999999999996</v>
      </c>
    </row>
    <row r="244" spans="1:2" x14ac:dyDescent="0.2">
      <c r="A244" s="11" t="s">
        <v>690</v>
      </c>
      <c r="B244" s="14">
        <v>0.95399999999999996</v>
      </c>
    </row>
    <row r="245" spans="1:2" x14ac:dyDescent="0.2">
      <c r="A245" s="11" t="s">
        <v>691</v>
      </c>
      <c r="B245" s="14">
        <v>1.8363</v>
      </c>
    </row>
    <row r="246" spans="1:2" x14ac:dyDescent="0.2">
      <c r="A246" s="11" t="s">
        <v>692</v>
      </c>
      <c r="B246" s="14">
        <v>0.3483</v>
      </c>
    </row>
    <row r="247" spans="1:2" x14ac:dyDescent="0.2">
      <c r="A247" s="11" t="s">
        <v>694</v>
      </c>
      <c r="B247" s="14">
        <v>0.51090000000000002</v>
      </c>
    </row>
    <row r="248" spans="1:2" x14ac:dyDescent="0.2">
      <c r="A248" s="11" t="s">
        <v>695</v>
      </c>
      <c r="B248" s="14">
        <v>0.78159999999999996</v>
      </c>
    </row>
    <row r="249" spans="1:2" x14ac:dyDescent="0.2">
      <c r="A249" s="11" t="s">
        <v>696</v>
      </c>
      <c r="B249" s="14">
        <v>1.4499</v>
      </c>
    </row>
    <row r="250" spans="1:2" x14ac:dyDescent="0.2">
      <c r="A250" s="11" t="s">
        <v>697</v>
      </c>
      <c r="B250" s="14">
        <v>0.61339999999999995</v>
      </c>
    </row>
    <row r="251" spans="1:2" x14ac:dyDescent="0.2">
      <c r="A251" s="11" t="s">
        <v>699</v>
      </c>
      <c r="B251" s="14">
        <v>0.7802</v>
      </c>
    </row>
    <row r="252" spans="1:2" x14ac:dyDescent="0.2">
      <c r="A252" s="11" t="s">
        <v>700</v>
      </c>
      <c r="B252" s="14">
        <v>1.143</v>
      </c>
    </row>
    <row r="253" spans="1:2" x14ac:dyDescent="0.2">
      <c r="A253" s="11" t="s">
        <v>701</v>
      </c>
      <c r="B253" s="14">
        <v>2.0847000000000002</v>
      </c>
    </row>
    <row r="254" spans="1:2" x14ac:dyDescent="0.2">
      <c r="A254" s="11" t="s">
        <v>702</v>
      </c>
      <c r="B254" s="14">
        <v>0.4461</v>
      </c>
    </row>
    <row r="255" spans="1:2" x14ac:dyDescent="0.2">
      <c r="A255" s="11" t="s">
        <v>704</v>
      </c>
      <c r="B255" s="14">
        <v>0.69350000000000001</v>
      </c>
    </row>
    <row r="256" spans="1:2" x14ac:dyDescent="0.2">
      <c r="A256" s="11" t="s">
        <v>705</v>
      </c>
      <c r="B256" s="14">
        <v>1.0595000000000001</v>
      </c>
    </row>
    <row r="257" spans="1:2" x14ac:dyDescent="0.2">
      <c r="A257" s="11" t="s">
        <v>706</v>
      </c>
      <c r="B257" s="14">
        <v>1.6940999999999999</v>
      </c>
    </row>
    <row r="258" spans="1:2" x14ac:dyDescent="0.2">
      <c r="A258" s="11" t="s">
        <v>707</v>
      </c>
      <c r="B258" s="14">
        <v>0.45179999999999998</v>
      </c>
    </row>
    <row r="259" spans="1:2" x14ac:dyDescent="0.2">
      <c r="A259" s="11" t="s">
        <v>709</v>
      </c>
      <c r="B259" s="14">
        <v>0.5796</v>
      </c>
    </row>
    <row r="260" spans="1:2" x14ac:dyDescent="0.2">
      <c r="A260" s="11" t="s">
        <v>710</v>
      </c>
      <c r="B260" s="14">
        <v>0.80959999999999999</v>
      </c>
    </row>
    <row r="261" spans="1:2" x14ac:dyDescent="0.2">
      <c r="A261" s="11" t="s">
        <v>711</v>
      </c>
      <c r="B261" s="14">
        <v>1.4565999999999999</v>
      </c>
    </row>
    <row r="262" spans="1:2" x14ac:dyDescent="0.2">
      <c r="A262" s="11" t="s">
        <v>712</v>
      </c>
      <c r="B262" s="14">
        <v>3.1859999999999999</v>
      </c>
    </row>
    <row r="263" spans="1:2" x14ac:dyDescent="0.2">
      <c r="A263" s="11" t="s">
        <v>714</v>
      </c>
      <c r="B263" s="14">
        <v>3.8292000000000002</v>
      </c>
    </row>
    <row r="264" spans="1:2" x14ac:dyDescent="0.2">
      <c r="A264" s="11" t="s">
        <v>715</v>
      </c>
      <c r="B264" s="14">
        <v>5.1462000000000003</v>
      </c>
    </row>
    <row r="265" spans="1:2" x14ac:dyDescent="0.2">
      <c r="A265" s="11" t="s">
        <v>716</v>
      </c>
      <c r="B265" s="14">
        <v>10.728400000000001</v>
      </c>
    </row>
    <row r="266" spans="1:2" x14ac:dyDescent="0.2">
      <c r="A266" s="11" t="s">
        <v>717</v>
      </c>
      <c r="B266" s="14">
        <v>4.3555999999999999</v>
      </c>
    </row>
    <row r="267" spans="1:2" x14ac:dyDescent="0.2">
      <c r="A267" s="11" t="s">
        <v>719</v>
      </c>
      <c r="B267" s="14">
        <v>5.7583000000000002</v>
      </c>
    </row>
    <row r="268" spans="1:2" x14ac:dyDescent="0.2">
      <c r="A268" s="11" t="s">
        <v>720</v>
      </c>
      <c r="B268" s="14">
        <v>8.8681000000000001</v>
      </c>
    </row>
    <row r="269" spans="1:2" x14ac:dyDescent="0.2">
      <c r="A269" s="11" t="s">
        <v>721</v>
      </c>
      <c r="B269" s="14">
        <v>23.007100000000001</v>
      </c>
    </row>
    <row r="270" spans="1:2" x14ac:dyDescent="0.2">
      <c r="A270" s="11" t="s">
        <v>722</v>
      </c>
      <c r="B270" s="14">
        <v>4.7760999999999996</v>
      </c>
    </row>
    <row r="271" spans="1:2" x14ac:dyDescent="0.2">
      <c r="A271" s="11" t="s">
        <v>724</v>
      </c>
      <c r="B271" s="14">
        <v>5.3223000000000003</v>
      </c>
    </row>
    <row r="272" spans="1:2" x14ac:dyDescent="0.2">
      <c r="A272" s="11" t="s">
        <v>725</v>
      </c>
      <c r="B272" s="14">
        <v>6.7449000000000003</v>
      </c>
    </row>
    <row r="273" spans="1:2" x14ac:dyDescent="0.2">
      <c r="A273" s="11" t="s">
        <v>726</v>
      </c>
      <c r="B273" s="14">
        <v>10.237500000000001</v>
      </c>
    </row>
    <row r="274" spans="1:2" x14ac:dyDescent="0.2">
      <c r="A274" s="11" t="s">
        <v>727</v>
      </c>
      <c r="B274" s="14">
        <v>3.8649</v>
      </c>
    </row>
    <row r="275" spans="1:2" x14ac:dyDescent="0.2">
      <c r="A275" s="11" t="s">
        <v>729</v>
      </c>
      <c r="B275" s="14">
        <v>4.3422000000000001</v>
      </c>
    </row>
    <row r="276" spans="1:2" x14ac:dyDescent="0.2">
      <c r="A276" s="11" t="s">
        <v>730</v>
      </c>
      <c r="B276" s="14">
        <v>5.4287999999999998</v>
      </c>
    </row>
    <row r="277" spans="1:2" x14ac:dyDescent="0.2">
      <c r="A277" s="11" t="s">
        <v>731</v>
      </c>
      <c r="B277" s="14">
        <v>9.2088999999999999</v>
      </c>
    </row>
    <row r="278" spans="1:2" x14ac:dyDescent="0.2">
      <c r="A278" s="11" t="s">
        <v>732</v>
      </c>
      <c r="B278" s="14">
        <v>3.9674</v>
      </c>
    </row>
    <row r="279" spans="1:2" x14ac:dyDescent="0.2">
      <c r="A279" s="11" t="s">
        <v>734</v>
      </c>
      <c r="B279" s="14">
        <v>4.5354999999999999</v>
      </c>
    </row>
    <row r="280" spans="1:2" x14ac:dyDescent="0.2">
      <c r="A280" s="11" t="s">
        <v>735</v>
      </c>
      <c r="B280" s="14">
        <v>5.4654999999999996</v>
      </c>
    </row>
    <row r="281" spans="1:2" x14ac:dyDescent="0.2">
      <c r="A281" s="11" t="s">
        <v>736</v>
      </c>
      <c r="B281" s="14">
        <v>8.3253000000000004</v>
      </c>
    </row>
    <row r="282" spans="1:2" x14ac:dyDescent="0.2">
      <c r="A282" s="11" t="s">
        <v>737</v>
      </c>
      <c r="B282" s="14">
        <v>3.1362999999999999</v>
      </c>
    </row>
    <row r="283" spans="1:2" x14ac:dyDescent="0.2">
      <c r="A283" s="11" t="s">
        <v>739</v>
      </c>
      <c r="B283" s="14">
        <v>3.4954000000000001</v>
      </c>
    </row>
    <row r="284" spans="1:2" x14ac:dyDescent="0.2">
      <c r="A284" s="11" t="s">
        <v>740</v>
      </c>
      <c r="B284" s="14">
        <v>4.3875999999999999</v>
      </c>
    </row>
    <row r="285" spans="1:2" x14ac:dyDescent="0.2">
      <c r="A285" s="11" t="s">
        <v>741</v>
      </c>
      <c r="B285" s="14">
        <v>7.2301000000000002</v>
      </c>
    </row>
    <row r="286" spans="1:2" x14ac:dyDescent="0.2">
      <c r="A286" s="11" t="s">
        <v>742</v>
      </c>
      <c r="B286" s="14">
        <v>2.9056999999999999</v>
      </c>
    </row>
    <row r="287" spans="1:2" x14ac:dyDescent="0.2">
      <c r="A287" s="11" t="s">
        <v>744</v>
      </c>
      <c r="B287" s="14">
        <v>3.278</v>
      </c>
    </row>
    <row r="288" spans="1:2" x14ac:dyDescent="0.2">
      <c r="A288" s="11" t="s">
        <v>745</v>
      </c>
      <c r="B288" s="14">
        <v>4.3860000000000001</v>
      </c>
    </row>
    <row r="289" spans="1:2" x14ac:dyDescent="0.2">
      <c r="A289" s="11" t="s">
        <v>746</v>
      </c>
      <c r="B289" s="14">
        <v>7.6433</v>
      </c>
    </row>
    <row r="290" spans="1:2" x14ac:dyDescent="0.2">
      <c r="A290" s="11" t="s">
        <v>747</v>
      </c>
      <c r="B290" s="14">
        <v>1.8270999999999999</v>
      </c>
    </row>
    <row r="291" spans="1:2" x14ac:dyDescent="0.2">
      <c r="A291" s="11" t="s">
        <v>749</v>
      </c>
      <c r="B291" s="14">
        <v>2.3988999999999998</v>
      </c>
    </row>
    <row r="292" spans="1:2" x14ac:dyDescent="0.2">
      <c r="A292" s="11" t="s">
        <v>750</v>
      </c>
      <c r="B292" s="14">
        <v>3.7574999999999998</v>
      </c>
    </row>
    <row r="293" spans="1:2" x14ac:dyDescent="0.2">
      <c r="A293" s="11" t="s">
        <v>751</v>
      </c>
      <c r="B293" s="14">
        <v>6.9188999999999998</v>
      </c>
    </row>
    <row r="294" spans="1:2" x14ac:dyDescent="0.2">
      <c r="A294" s="11" t="s">
        <v>752</v>
      </c>
      <c r="B294" s="14">
        <v>2.4108999999999998</v>
      </c>
    </row>
    <row r="295" spans="1:2" x14ac:dyDescent="0.2">
      <c r="A295" s="11" t="s">
        <v>754</v>
      </c>
      <c r="B295" s="14">
        <v>2.5855999999999999</v>
      </c>
    </row>
    <row r="296" spans="1:2" x14ac:dyDescent="0.2">
      <c r="A296" s="11" t="s">
        <v>755</v>
      </c>
      <c r="B296" s="14">
        <v>3.1469999999999998</v>
      </c>
    </row>
    <row r="297" spans="1:2" x14ac:dyDescent="0.2">
      <c r="A297" s="11" t="s">
        <v>756</v>
      </c>
      <c r="B297" s="14">
        <v>5.2724000000000002</v>
      </c>
    </row>
    <row r="298" spans="1:2" x14ac:dyDescent="0.2">
      <c r="A298" s="11" t="s">
        <v>757</v>
      </c>
      <c r="B298" s="14">
        <v>1.6704000000000001</v>
      </c>
    </row>
    <row r="299" spans="1:2" x14ac:dyDescent="0.2">
      <c r="A299" s="11" t="s">
        <v>759</v>
      </c>
      <c r="B299" s="14">
        <v>1.9918</v>
      </c>
    </row>
    <row r="300" spans="1:2" x14ac:dyDescent="0.2">
      <c r="A300" s="11" t="s">
        <v>760</v>
      </c>
      <c r="B300" s="14">
        <v>2.5926999999999998</v>
      </c>
    </row>
    <row r="301" spans="1:2" x14ac:dyDescent="0.2">
      <c r="A301" s="11" t="s">
        <v>761</v>
      </c>
      <c r="B301" s="14">
        <v>4.2648999999999999</v>
      </c>
    </row>
    <row r="302" spans="1:2" x14ac:dyDescent="0.2">
      <c r="A302" s="11" t="s">
        <v>762</v>
      </c>
      <c r="B302" s="14">
        <v>1.7472000000000001</v>
      </c>
    </row>
    <row r="303" spans="1:2" x14ac:dyDescent="0.2">
      <c r="A303" s="11" t="s">
        <v>764</v>
      </c>
      <c r="B303" s="14">
        <v>2.1349</v>
      </c>
    </row>
    <row r="304" spans="1:2" x14ac:dyDescent="0.2">
      <c r="A304" s="11" t="s">
        <v>765</v>
      </c>
      <c r="B304" s="14">
        <v>2.9312999999999998</v>
      </c>
    </row>
    <row r="305" spans="1:2" x14ac:dyDescent="0.2">
      <c r="A305" s="11" t="s">
        <v>766</v>
      </c>
      <c r="B305" s="14">
        <v>5.4917999999999996</v>
      </c>
    </row>
    <row r="306" spans="1:2" x14ac:dyDescent="0.2">
      <c r="A306" s="11" t="s">
        <v>767</v>
      </c>
      <c r="B306" s="14">
        <v>2.1844000000000001</v>
      </c>
    </row>
    <row r="307" spans="1:2" x14ac:dyDescent="0.2">
      <c r="A307" s="11" t="s">
        <v>769</v>
      </c>
      <c r="B307" s="14">
        <v>2.3412999999999999</v>
      </c>
    </row>
    <row r="308" spans="1:2" x14ac:dyDescent="0.2">
      <c r="A308" s="11" t="s">
        <v>770</v>
      </c>
      <c r="B308" s="14">
        <v>2.9258000000000002</v>
      </c>
    </row>
    <row r="309" spans="1:2" x14ac:dyDescent="0.2">
      <c r="A309" s="11" t="s">
        <v>771</v>
      </c>
      <c r="B309" s="14">
        <v>4.3956999999999997</v>
      </c>
    </row>
    <row r="310" spans="1:2" x14ac:dyDescent="0.2">
      <c r="A310" s="11" t="s">
        <v>772</v>
      </c>
      <c r="B310" s="14">
        <v>1.8352999999999999</v>
      </c>
    </row>
    <row r="311" spans="1:2" x14ac:dyDescent="0.2">
      <c r="A311" s="11" t="s">
        <v>774</v>
      </c>
      <c r="B311" s="14">
        <v>2.0619999999999998</v>
      </c>
    </row>
    <row r="312" spans="1:2" x14ac:dyDescent="0.2">
      <c r="A312" s="11" t="s">
        <v>775</v>
      </c>
      <c r="B312" s="14">
        <v>2.6551</v>
      </c>
    </row>
    <row r="313" spans="1:2" x14ac:dyDescent="0.2">
      <c r="A313" s="11" t="s">
        <v>776</v>
      </c>
      <c r="B313" s="14">
        <v>4.2816999999999998</v>
      </c>
    </row>
    <row r="314" spans="1:2" x14ac:dyDescent="0.2">
      <c r="A314" s="11" t="s">
        <v>777</v>
      </c>
      <c r="B314" s="14">
        <v>1.3546</v>
      </c>
    </row>
    <row r="315" spans="1:2" x14ac:dyDescent="0.2">
      <c r="A315" s="11" t="s">
        <v>779</v>
      </c>
      <c r="B315" s="14">
        <v>2.8147000000000002</v>
      </c>
    </row>
    <row r="316" spans="1:2" x14ac:dyDescent="0.2">
      <c r="A316" s="11" t="s">
        <v>780</v>
      </c>
      <c r="B316" s="14">
        <v>3.0367000000000002</v>
      </c>
    </row>
    <row r="317" spans="1:2" x14ac:dyDescent="0.2">
      <c r="A317" s="11" t="s">
        <v>781</v>
      </c>
      <c r="B317" s="14">
        <v>4.6169000000000002</v>
      </c>
    </row>
    <row r="318" spans="1:2" x14ac:dyDescent="0.2">
      <c r="A318" s="11" t="s">
        <v>782</v>
      </c>
      <c r="B318" s="14">
        <v>1.0049999999999999</v>
      </c>
    </row>
    <row r="319" spans="1:2" x14ac:dyDescent="0.2">
      <c r="A319" s="11" t="s">
        <v>784</v>
      </c>
      <c r="B319" s="14">
        <v>1.4240999999999999</v>
      </c>
    </row>
    <row r="320" spans="1:2" x14ac:dyDescent="0.2">
      <c r="A320" s="11" t="s">
        <v>785</v>
      </c>
      <c r="B320" s="14">
        <v>2.1337999999999999</v>
      </c>
    </row>
    <row r="321" spans="1:2" x14ac:dyDescent="0.2">
      <c r="A321" s="11" t="s">
        <v>786</v>
      </c>
      <c r="B321" s="14">
        <v>4.3022999999999998</v>
      </c>
    </row>
    <row r="322" spans="1:2" x14ac:dyDescent="0.2">
      <c r="A322" s="11" t="s">
        <v>787</v>
      </c>
      <c r="B322" s="14">
        <v>1.0495000000000001</v>
      </c>
    </row>
    <row r="323" spans="1:2" x14ac:dyDescent="0.2">
      <c r="A323" s="11" t="s">
        <v>789</v>
      </c>
      <c r="B323" s="14">
        <v>1.4793000000000001</v>
      </c>
    </row>
    <row r="324" spans="1:2" x14ac:dyDescent="0.2">
      <c r="A324" s="11" t="s">
        <v>790</v>
      </c>
      <c r="B324" s="14">
        <v>2.2282999999999999</v>
      </c>
    </row>
    <row r="325" spans="1:2" x14ac:dyDescent="0.2">
      <c r="A325" s="11" t="s">
        <v>791</v>
      </c>
      <c r="B325" s="14">
        <v>4.1637000000000004</v>
      </c>
    </row>
    <row r="326" spans="1:2" x14ac:dyDescent="0.2">
      <c r="A326" s="11" t="s">
        <v>792</v>
      </c>
      <c r="B326" s="14">
        <v>0.88349999999999995</v>
      </c>
    </row>
    <row r="327" spans="1:2" x14ac:dyDescent="0.2">
      <c r="A327" s="11" t="s">
        <v>794</v>
      </c>
      <c r="B327" s="14">
        <v>0.97370000000000001</v>
      </c>
    </row>
    <row r="328" spans="1:2" x14ac:dyDescent="0.2">
      <c r="A328" s="11" t="s">
        <v>795</v>
      </c>
      <c r="B328" s="14">
        <v>1.3107</v>
      </c>
    </row>
    <row r="329" spans="1:2" x14ac:dyDescent="0.2">
      <c r="A329" s="11" t="s">
        <v>796</v>
      </c>
      <c r="B329" s="14">
        <v>2.2765</v>
      </c>
    </row>
    <row r="330" spans="1:2" x14ac:dyDescent="0.2">
      <c r="A330" s="11" t="s">
        <v>797</v>
      </c>
      <c r="B330" s="14">
        <v>1.0397000000000001</v>
      </c>
    </row>
    <row r="331" spans="1:2" x14ac:dyDescent="0.2">
      <c r="A331" s="11" t="s">
        <v>799</v>
      </c>
      <c r="B331" s="14">
        <v>1.2471000000000001</v>
      </c>
    </row>
    <row r="332" spans="1:2" x14ac:dyDescent="0.2">
      <c r="A332" s="11" t="s">
        <v>800</v>
      </c>
      <c r="B332" s="14">
        <v>1.5783</v>
      </c>
    </row>
    <row r="333" spans="1:2" x14ac:dyDescent="0.2">
      <c r="A333" s="11" t="s">
        <v>801</v>
      </c>
      <c r="B333" s="14">
        <v>3.2631000000000001</v>
      </c>
    </row>
    <row r="334" spans="1:2" x14ac:dyDescent="0.2">
      <c r="A334" s="11" t="s">
        <v>802</v>
      </c>
      <c r="B334" s="14">
        <v>0.91910000000000003</v>
      </c>
    </row>
    <row r="335" spans="1:2" x14ac:dyDescent="0.2">
      <c r="A335" s="11" t="s">
        <v>804</v>
      </c>
      <c r="B335" s="14">
        <v>1.0676000000000001</v>
      </c>
    </row>
    <row r="336" spans="1:2" x14ac:dyDescent="0.2">
      <c r="A336" s="11" t="s">
        <v>805</v>
      </c>
      <c r="B336" s="14">
        <v>1.413</v>
      </c>
    </row>
    <row r="337" spans="1:2" x14ac:dyDescent="0.2">
      <c r="A337" s="11" t="s">
        <v>806</v>
      </c>
      <c r="B337" s="14">
        <v>2.786</v>
      </c>
    </row>
    <row r="338" spans="1:2" x14ac:dyDescent="0.2">
      <c r="A338" s="11" t="s">
        <v>807</v>
      </c>
      <c r="B338" s="14">
        <v>0.95340000000000003</v>
      </c>
    </row>
    <row r="339" spans="1:2" x14ac:dyDescent="0.2">
      <c r="A339" s="11" t="s">
        <v>809</v>
      </c>
      <c r="B339" s="14">
        <v>1.2237</v>
      </c>
    </row>
    <row r="340" spans="1:2" x14ac:dyDescent="0.2">
      <c r="A340" s="11" t="s">
        <v>810</v>
      </c>
      <c r="B340" s="14">
        <v>1.7969999999999999</v>
      </c>
    </row>
    <row r="341" spans="1:2" x14ac:dyDescent="0.2">
      <c r="A341" s="11" t="s">
        <v>811</v>
      </c>
      <c r="B341" s="14">
        <v>2.8860000000000001</v>
      </c>
    </row>
    <row r="342" spans="1:2" x14ac:dyDescent="0.2">
      <c r="A342" s="11" t="s">
        <v>812</v>
      </c>
      <c r="B342" s="14">
        <v>0.53380000000000005</v>
      </c>
    </row>
    <row r="343" spans="1:2" x14ac:dyDescent="0.2">
      <c r="A343" s="11" t="s">
        <v>814</v>
      </c>
      <c r="B343" s="14">
        <v>0.68730000000000002</v>
      </c>
    </row>
    <row r="344" spans="1:2" x14ac:dyDescent="0.2">
      <c r="A344" s="11" t="s">
        <v>815</v>
      </c>
      <c r="B344" s="14">
        <v>1.0387</v>
      </c>
    </row>
    <row r="345" spans="1:2" x14ac:dyDescent="0.2">
      <c r="A345" s="11" t="s">
        <v>378</v>
      </c>
      <c r="B345" s="14">
        <v>1.9227000000000001</v>
      </c>
    </row>
    <row r="346" spans="1:2" x14ac:dyDescent="0.2">
      <c r="A346" s="11" t="s">
        <v>816</v>
      </c>
      <c r="B346" s="14">
        <v>0.45569999999999999</v>
      </c>
    </row>
    <row r="347" spans="1:2" x14ac:dyDescent="0.2">
      <c r="A347" s="11" t="s">
        <v>818</v>
      </c>
      <c r="B347" s="14">
        <v>0.53979999999999995</v>
      </c>
    </row>
    <row r="348" spans="1:2" x14ac:dyDescent="0.2">
      <c r="A348" s="11" t="s">
        <v>819</v>
      </c>
      <c r="B348" s="14">
        <v>1.0912999999999999</v>
      </c>
    </row>
    <row r="349" spans="1:2" x14ac:dyDescent="0.2">
      <c r="A349" s="11" t="s">
        <v>820</v>
      </c>
      <c r="B349" s="14">
        <v>2.6408</v>
      </c>
    </row>
    <row r="350" spans="1:2" x14ac:dyDescent="0.2">
      <c r="A350" s="11" t="s">
        <v>821</v>
      </c>
      <c r="B350" s="14">
        <v>0.47099999999999997</v>
      </c>
    </row>
    <row r="351" spans="1:2" x14ac:dyDescent="0.2">
      <c r="A351" s="11" t="s">
        <v>823</v>
      </c>
      <c r="B351" s="14">
        <v>0.64770000000000005</v>
      </c>
    </row>
    <row r="352" spans="1:2" x14ac:dyDescent="0.2">
      <c r="A352" s="11" t="s">
        <v>824</v>
      </c>
      <c r="B352" s="14">
        <v>1.0051000000000001</v>
      </c>
    </row>
    <row r="353" spans="1:2" x14ac:dyDescent="0.2">
      <c r="A353" s="11" t="s">
        <v>825</v>
      </c>
      <c r="B353" s="14">
        <v>2.0141</v>
      </c>
    </row>
    <row r="354" spans="1:2" x14ac:dyDescent="0.2">
      <c r="A354" s="11" t="s">
        <v>826</v>
      </c>
      <c r="B354" s="14">
        <v>0.44269999999999998</v>
      </c>
    </row>
    <row r="355" spans="1:2" x14ac:dyDescent="0.2">
      <c r="A355" s="11" t="s">
        <v>828</v>
      </c>
      <c r="B355" s="14">
        <v>0.53439999999999999</v>
      </c>
    </row>
    <row r="356" spans="1:2" x14ac:dyDescent="0.2">
      <c r="A356" s="11" t="s">
        <v>829</v>
      </c>
      <c r="B356" s="14">
        <v>0.74909999999999999</v>
      </c>
    </row>
    <row r="357" spans="1:2" x14ac:dyDescent="0.2">
      <c r="A357" s="11" t="s">
        <v>830</v>
      </c>
      <c r="B357" s="14">
        <v>1.6418999999999999</v>
      </c>
    </row>
    <row r="358" spans="1:2" x14ac:dyDescent="0.2">
      <c r="A358" s="11" t="s">
        <v>831</v>
      </c>
      <c r="B358" s="14">
        <v>0.4551</v>
      </c>
    </row>
    <row r="359" spans="1:2" x14ac:dyDescent="0.2">
      <c r="A359" s="11" t="s">
        <v>833</v>
      </c>
      <c r="B359" s="14">
        <v>0.56269999999999998</v>
      </c>
    </row>
    <row r="360" spans="1:2" x14ac:dyDescent="0.2">
      <c r="A360" s="11" t="s">
        <v>834</v>
      </c>
      <c r="B360" s="14">
        <v>0.81779999999999997</v>
      </c>
    </row>
    <row r="361" spans="1:2" x14ac:dyDescent="0.2">
      <c r="A361" s="11" t="s">
        <v>835</v>
      </c>
      <c r="B361" s="14">
        <v>1.7125999999999999</v>
      </c>
    </row>
    <row r="362" spans="1:2" x14ac:dyDescent="0.2">
      <c r="A362" s="11" t="s">
        <v>836</v>
      </c>
      <c r="B362" s="14">
        <v>0.4652</v>
      </c>
    </row>
    <row r="363" spans="1:2" x14ac:dyDescent="0.2">
      <c r="A363" s="11" t="s">
        <v>838</v>
      </c>
      <c r="B363" s="14">
        <v>0.59430000000000005</v>
      </c>
    </row>
    <row r="364" spans="1:2" x14ac:dyDescent="0.2">
      <c r="A364" s="11" t="s">
        <v>839</v>
      </c>
      <c r="B364" s="14">
        <v>0.91749999999999998</v>
      </c>
    </row>
    <row r="365" spans="1:2" x14ac:dyDescent="0.2">
      <c r="A365" s="11" t="s">
        <v>840</v>
      </c>
      <c r="B365" s="14">
        <v>1.8822000000000001</v>
      </c>
    </row>
    <row r="366" spans="1:2" x14ac:dyDescent="0.2">
      <c r="A366" s="11" t="s">
        <v>841</v>
      </c>
      <c r="B366" s="14">
        <v>0.44469999999999998</v>
      </c>
    </row>
    <row r="367" spans="1:2" x14ac:dyDescent="0.2">
      <c r="A367" s="11" t="s">
        <v>843</v>
      </c>
      <c r="B367" s="14">
        <v>0.5907</v>
      </c>
    </row>
    <row r="368" spans="1:2" x14ac:dyDescent="0.2">
      <c r="A368" s="11" t="s">
        <v>844</v>
      </c>
      <c r="B368" s="14">
        <v>0.90539999999999998</v>
      </c>
    </row>
    <row r="369" spans="1:2" x14ac:dyDescent="0.2">
      <c r="A369" s="11" t="s">
        <v>845</v>
      </c>
      <c r="B369" s="14">
        <v>1.9096</v>
      </c>
    </row>
    <row r="370" spans="1:2" x14ac:dyDescent="0.2">
      <c r="A370" s="11" t="s">
        <v>846</v>
      </c>
      <c r="B370" s="14">
        <v>0.43120000000000003</v>
      </c>
    </row>
    <row r="371" spans="1:2" x14ac:dyDescent="0.2">
      <c r="A371" s="11" t="s">
        <v>848</v>
      </c>
      <c r="B371" s="14">
        <v>0.53090000000000004</v>
      </c>
    </row>
    <row r="372" spans="1:2" x14ac:dyDescent="0.2">
      <c r="A372" s="11" t="s">
        <v>849</v>
      </c>
      <c r="B372" s="14">
        <v>0.72009999999999996</v>
      </c>
    </row>
    <row r="373" spans="1:2" x14ac:dyDescent="0.2">
      <c r="A373" s="11" t="s">
        <v>850</v>
      </c>
      <c r="B373" s="14">
        <v>1.3998999999999999</v>
      </c>
    </row>
    <row r="374" spans="1:2" x14ac:dyDescent="0.2">
      <c r="A374" s="11" t="s">
        <v>851</v>
      </c>
      <c r="B374" s="14">
        <v>0.50660000000000005</v>
      </c>
    </row>
    <row r="375" spans="1:2" x14ac:dyDescent="0.2">
      <c r="A375" s="11" t="s">
        <v>853</v>
      </c>
      <c r="B375" s="14">
        <v>0.60780000000000001</v>
      </c>
    </row>
    <row r="376" spans="1:2" x14ac:dyDescent="0.2">
      <c r="A376" s="11" t="s">
        <v>854</v>
      </c>
      <c r="B376" s="14">
        <v>0.7944</v>
      </c>
    </row>
    <row r="377" spans="1:2" x14ac:dyDescent="0.2">
      <c r="A377" s="11" t="s">
        <v>855</v>
      </c>
      <c r="B377" s="14">
        <v>1.6732</v>
      </c>
    </row>
    <row r="378" spans="1:2" x14ac:dyDescent="0.2">
      <c r="A378" s="11" t="s">
        <v>856</v>
      </c>
      <c r="B378" s="14">
        <v>0.47660000000000002</v>
      </c>
    </row>
    <row r="379" spans="1:2" x14ac:dyDescent="0.2">
      <c r="A379" s="11" t="s">
        <v>858</v>
      </c>
      <c r="B379" s="14">
        <v>0.60450000000000004</v>
      </c>
    </row>
    <row r="380" spans="1:2" x14ac:dyDescent="0.2">
      <c r="A380" s="11" t="s">
        <v>859</v>
      </c>
      <c r="B380" s="14">
        <v>0.91539999999999999</v>
      </c>
    </row>
    <row r="381" spans="1:2" x14ac:dyDescent="0.2">
      <c r="A381" s="11" t="s">
        <v>860</v>
      </c>
      <c r="B381" s="14">
        <v>2.4203000000000001</v>
      </c>
    </row>
    <row r="382" spans="1:2" x14ac:dyDescent="0.2">
      <c r="A382" s="11" t="s">
        <v>861</v>
      </c>
      <c r="B382" s="14">
        <v>0.4844</v>
      </c>
    </row>
    <row r="383" spans="1:2" x14ac:dyDescent="0.2">
      <c r="A383" s="11" t="s">
        <v>863</v>
      </c>
      <c r="B383" s="14">
        <v>0.61129999999999995</v>
      </c>
    </row>
    <row r="384" spans="1:2" x14ac:dyDescent="0.2">
      <c r="A384" s="11" t="s">
        <v>864</v>
      </c>
      <c r="B384" s="14">
        <v>1.0002</v>
      </c>
    </row>
    <row r="385" spans="1:2" x14ac:dyDescent="0.2">
      <c r="A385" s="11" t="s">
        <v>865</v>
      </c>
      <c r="B385" s="14">
        <v>2.1467000000000001</v>
      </c>
    </row>
    <row r="386" spans="1:2" x14ac:dyDescent="0.2">
      <c r="A386" s="11" t="s">
        <v>866</v>
      </c>
      <c r="B386" s="14">
        <v>0.51439999999999997</v>
      </c>
    </row>
    <row r="387" spans="1:2" x14ac:dyDescent="0.2">
      <c r="A387" s="11" t="s">
        <v>868</v>
      </c>
      <c r="B387" s="14">
        <v>0.6855</v>
      </c>
    </row>
    <row r="388" spans="1:2" x14ac:dyDescent="0.2">
      <c r="A388" s="11" t="s">
        <v>869</v>
      </c>
      <c r="B388" s="14">
        <v>0.97260000000000002</v>
      </c>
    </row>
    <row r="389" spans="1:2" x14ac:dyDescent="0.2">
      <c r="A389" s="11" t="s">
        <v>870</v>
      </c>
      <c r="B389" s="14">
        <v>1.923</v>
      </c>
    </row>
    <row r="390" spans="1:2" x14ac:dyDescent="0.2">
      <c r="A390" s="11" t="s">
        <v>871</v>
      </c>
      <c r="B390" s="14">
        <v>1.3399000000000001</v>
      </c>
    </row>
    <row r="391" spans="1:2" x14ac:dyDescent="0.2">
      <c r="A391" s="11" t="s">
        <v>873</v>
      </c>
      <c r="B391" s="14">
        <v>1.9965999999999999</v>
      </c>
    </row>
    <row r="392" spans="1:2" x14ac:dyDescent="0.2">
      <c r="A392" s="11" t="s">
        <v>874</v>
      </c>
      <c r="B392" s="14">
        <v>3.2791000000000001</v>
      </c>
    </row>
    <row r="393" spans="1:2" x14ac:dyDescent="0.2">
      <c r="A393" s="11" t="s">
        <v>875</v>
      </c>
      <c r="B393" s="14">
        <v>6.3341000000000003</v>
      </c>
    </row>
    <row r="394" spans="1:2" x14ac:dyDescent="0.2">
      <c r="A394" s="11" t="s">
        <v>876</v>
      </c>
      <c r="B394" s="14">
        <v>1.4228000000000001</v>
      </c>
    </row>
    <row r="395" spans="1:2" x14ac:dyDescent="0.2">
      <c r="A395" s="11" t="s">
        <v>878</v>
      </c>
      <c r="B395" s="14">
        <v>1.8815999999999999</v>
      </c>
    </row>
    <row r="396" spans="1:2" x14ac:dyDescent="0.2">
      <c r="A396" s="11" t="s">
        <v>879</v>
      </c>
      <c r="B396" s="14">
        <v>3.0621999999999998</v>
      </c>
    </row>
    <row r="397" spans="1:2" x14ac:dyDescent="0.2">
      <c r="A397" s="11" t="s">
        <v>880</v>
      </c>
      <c r="B397" s="14">
        <v>6.0148000000000001</v>
      </c>
    </row>
    <row r="398" spans="1:2" x14ac:dyDescent="0.2">
      <c r="A398" s="11" t="s">
        <v>881</v>
      </c>
      <c r="B398" s="14">
        <v>0.81279999999999997</v>
      </c>
    </row>
    <row r="399" spans="1:2" x14ac:dyDescent="0.2">
      <c r="A399" s="11" t="s">
        <v>883</v>
      </c>
      <c r="B399" s="14">
        <v>1.2237</v>
      </c>
    </row>
    <row r="400" spans="1:2" x14ac:dyDescent="0.2">
      <c r="A400" s="11" t="s">
        <v>884</v>
      </c>
      <c r="B400" s="14">
        <v>2.0413000000000001</v>
      </c>
    </row>
    <row r="401" spans="1:2" x14ac:dyDescent="0.2">
      <c r="A401" s="11" t="s">
        <v>885</v>
      </c>
      <c r="B401" s="14">
        <v>4.7702</v>
      </c>
    </row>
    <row r="402" spans="1:2" x14ac:dyDescent="0.2">
      <c r="A402" s="11" t="s">
        <v>886</v>
      </c>
      <c r="B402" s="14">
        <v>1.0909</v>
      </c>
    </row>
    <row r="403" spans="1:2" x14ac:dyDescent="0.2">
      <c r="A403" s="11" t="s">
        <v>888</v>
      </c>
      <c r="B403" s="14">
        <v>1.4829000000000001</v>
      </c>
    </row>
    <row r="404" spans="1:2" x14ac:dyDescent="0.2">
      <c r="A404" s="11" t="s">
        <v>889</v>
      </c>
      <c r="B404" s="14">
        <v>2.4597000000000002</v>
      </c>
    </row>
    <row r="405" spans="1:2" x14ac:dyDescent="0.2">
      <c r="A405" s="11" t="s">
        <v>890</v>
      </c>
      <c r="B405" s="14">
        <v>5.3918999999999997</v>
      </c>
    </row>
    <row r="406" spans="1:2" x14ac:dyDescent="0.2">
      <c r="A406" s="11" t="s">
        <v>891</v>
      </c>
      <c r="B406" s="14">
        <v>1.2479</v>
      </c>
    </row>
    <row r="407" spans="1:2" x14ac:dyDescent="0.2">
      <c r="A407" s="11" t="s">
        <v>893</v>
      </c>
      <c r="B407" s="14">
        <v>1.7355</v>
      </c>
    </row>
    <row r="408" spans="1:2" x14ac:dyDescent="0.2">
      <c r="A408" s="11" t="s">
        <v>894</v>
      </c>
      <c r="B408" s="14">
        <v>2.6219999999999999</v>
      </c>
    </row>
    <row r="409" spans="1:2" x14ac:dyDescent="0.2">
      <c r="A409" s="11" t="s">
        <v>895</v>
      </c>
      <c r="B409" s="14">
        <v>4.6380999999999997</v>
      </c>
    </row>
    <row r="410" spans="1:2" x14ac:dyDescent="0.2">
      <c r="A410" s="11" t="s">
        <v>896</v>
      </c>
      <c r="B410" s="14">
        <v>0.80349999999999999</v>
      </c>
    </row>
    <row r="411" spans="1:2" x14ac:dyDescent="0.2">
      <c r="A411" s="11" t="s">
        <v>898</v>
      </c>
      <c r="B411" s="14">
        <v>1.1459999999999999</v>
      </c>
    </row>
    <row r="412" spans="1:2" x14ac:dyDescent="0.2">
      <c r="A412" s="11" t="s">
        <v>899</v>
      </c>
      <c r="B412" s="14">
        <v>1.9790000000000001</v>
      </c>
    </row>
    <row r="413" spans="1:2" x14ac:dyDescent="0.2">
      <c r="A413" s="11" t="s">
        <v>900</v>
      </c>
      <c r="B413" s="14">
        <v>3.8180000000000001</v>
      </c>
    </row>
    <row r="414" spans="1:2" x14ac:dyDescent="0.2">
      <c r="A414" s="11" t="s">
        <v>901</v>
      </c>
      <c r="B414" s="14">
        <v>0.63139999999999996</v>
      </c>
    </row>
    <row r="415" spans="1:2" x14ac:dyDescent="0.2">
      <c r="A415" s="11" t="s">
        <v>903</v>
      </c>
      <c r="B415" s="14">
        <v>0.87519999999999998</v>
      </c>
    </row>
    <row r="416" spans="1:2" x14ac:dyDescent="0.2">
      <c r="A416" s="11" t="s">
        <v>904</v>
      </c>
      <c r="B416" s="14">
        <v>1.4754</v>
      </c>
    </row>
    <row r="417" spans="1:2" x14ac:dyDescent="0.2">
      <c r="A417" s="11" t="s">
        <v>905</v>
      </c>
      <c r="B417" s="14">
        <v>3.2168999999999999</v>
      </c>
    </row>
    <row r="418" spans="1:2" x14ac:dyDescent="0.2">
      <c r="A418" s="11" t="s">
        <v>906</v>
      </c>
      <c r="B418" s="14">
        <v>1.0052000000000001</v>
      </c>
    </row>
    <row r="419" spans="1:2" x14ac:dyDescent="0.2">
      <c r="A419" s="11" t="s">
        <v>908</v>
      </c>
      <c r="B419" s="14">
        <v>1.3171999999999999</v>
      </c>
    </row>
    <row r="420" spans="1:2" x14ac:dyDescent="0.2">
      <c r="A420" s="11" t="s">
        <v>909</v>
      </c>
      <c r="B420" s="14">
        <v>2.1876000000000002</v>
      </c>
    </row>
    <row r="421" spans="1:2" x14ac:dyDescent="0.2">
      <c r="A421" s="11" t="s">
        <v>910</v>
      </c>
      <c r="B421" s="14">
        <v>4.7205000000000004</v>
      </c>
    </row>
    <row r="422" spans="1:2" x14ac:dyDescent="0.2">
      <c r="A422" s="11" t="s">
        <v>911</v>
      </c>
      <c r="B422" s="14">
        <v>0.72089999999999999</v>
      </c>
    </row>
    <row r="423" spans="1:2" x14ac:dyDescent="0.2">
      <c r="A423" s="11" t="s">
        <v>913</v>
      </c>
      <c r="B423" s="14">
        <v>0.99870000000000003</v>
      </c>
    </row>
    <row r="424" spans="1:2" x14ac:dyDescent="0.2">
      <c r="A424" s="11" t="s">
        <v>914</v>
      </c>
      <c r="B424" s="14">
        <v>1.6036999999999999</v>
      </c>
    </row>
    <row r="425" spans="1:2" x14ac:dyDescent="0.2">
      <c r="A425" s="11" t="s">
        <v>915</v>
      </c>
      <c r="B425" s="14">
        <v>3.4565999999999999</v>
      </c>
    </row>
    <row r="426" spans="1:2" x14ac:dyDescent="0.2">
      <c r="A426" s="11" t="s">
        <v>916</v>
      </c>
      <c r="B426" s="14">
        <v>1.0831</v>
      </c>
    </row>
    <row r="427" spans="1:2" x14ac:dyDescent="0.2">
      <c r="A427" s="11" t="s">
        <v>918</v>
      </c>
      <c r="B427" s="14">
        <v>1.5085999999999999</v>
      </c>
    </row>
    <row r="428" spans="1:2" x14ac:dyDescent="0.2">
      <c r="A428" s="11" t="s">
        <v>919</v>
      </c>
      <c r="B428" s="14">
        <v>2.3580999999999999</v>
      </c>
    </row>
    <row r="429" spans="1:2" x14ac:dyDescent="0.2">
      <c r="A429" s="11" t="s">
        <v>920</v>
      </c>
      <c r="B429" s="14">
        <v>4.8010000000000002</v>
      </c>
    </row>
    <row r="430" spans="1:2" x14ac:dyDescent="0.2">
      <c r="A430" s="11" t="s">
        <v>921</v>
      </c>
      <c r="B430" s="14">
        <v>0.61980000000000002</v>
      </c>
    </row>
    <row r="431" spans="1:2" x14ac:dyDescent="0.2">
      <c r="A431" s="11" t="s">
        <v>923</v>
      </c>
      <c r="B431" s="14">
        <v>0.79259999999999997</v>
      </c>
    </row>
    <row r="432" spans="1:2" x14ac:dyDescent="0.2">
      <c r="A432" s="11" t="s">
        <v>924</v>
      </c>
      <c r="B432" s="14">
        <v>1.2174</v>
      </c>
    </row>
    <row r="433" spans="1:2" x14ac:dyDescent="0.2">
      <c r="A433" s="11" t="s">
        <v>925</v>
      </c>
      <c r="B433" s="14">
        <v>2.2401</v>
      </c>
    </row>
    <row r="434" spans="1:2" x14ac:dyDescent="0.2">
      <c r="A434" s="11" t="s">
        <v>926</v>
      </c>
      <c r="B434" s="14">
        <v>0.55979999999999996</v>
      </c>
    </row>
    <row r="435" spans="1:2" x14ac:dyDescent="0.2">
      <c r="A435" s="11" t="s">
        <v>928</v>
      </c>
      <c r="B435" s="14">
        <v>0.73909999999999998</v>
      </c>
    </row>
    <row r="436" spans="1:2" x14ac:dyDescent="0.2">
      <c r="A436" s="11" t="s">
        <v>929</v>
      </c>
      <c r="B436" s="14">
        <v>1.0948</v>
      </c>
    </row>
    <row r="437" spans="1:2" x14ac:dyDescent="0.2">
      <c r="A437" s="11" t="s">
        <v>930</v>
      </c>
      <c r="B437" s="14">
        <v>2.5089999999999999</v>
      </c>
    </row>
    <row r="438" spans="1:2" x14ac:dyDescent="0.2">
      <c r="A438" s="11" t="s">
        <v>931</v>
      </c>
      <c r="B438" s="14">
        <v>0.51949999999999996</v>
      </c>
    </row>
    <row r="439" spans="1:2" x14ac:dyDescent="0.2">
      <c r="A439" s="11" t="s">
        <v>933</v>
      </c>
      <c r="B439" s="14">
        <v>0.72519999999999996</v>
      </c>
    </row>
    <row r="440" spans="1:2" x14ac:dyDescent="0.2">
      <c r="A440" s="11" t="s">
        <v>934</v>
      </c>
      <c r="B440" s="14">
        <v>1.0541</v>
      </c>
    </row>
    <row r="441" spans="1:2" x14ac:dyDescent="0.2">
      <c r="A441" s="11" t="s">
        <v>935</v>
      </c>
      <c r="B441" s="14">
        <v>2.4104999999999999</v>
      </c>
    </row>
    <row r="442" spans="1:2" x14ac:dyDescent="0.2">
      <c r="A442" s="11" t="s">
        <v>936</v>
      </c>
      <c r="B442" s="14">
        <v>0.47039999999999998</v>
      </c>
    </row>
    <row r="443" spans="1:2" x14ac:dyDescent="0.2">
      <c r="A443" s="11" t="s">
        <v>938</v>
      </c>
      <c r="B443" s="14">
        <v>0.62470000000000003</v>
      </c>
    </row>
    <row r="444" spans="1:2" x14ac:dyDescent="0.2">
      <c r="A444" s="11" t="s">
        <v>939</v>
      </c>
      <c r="B444" s="14">
        <v>0.94499999999999995</v>
      </c>
    </row>
    <row r="445" spans="1:2" x14ac:dyDescent="0.2">
      <c r="A445" s="11" t="s">
        <v>940</v>
      </c>
      <c r="B445" s="14">
        <v>2.0783999999999998</v>
      </c>
    </row>
    <row r="446" spans="1:2" x14ac:dyDescent="0.2">
      <c r="A446" s="11" t="s">
        <v>941</v>
      </c>
      <c r="B446" s="14">
        <v>0.55189999999999995</v>
      </c>
    </row>
    <row r="447" spans="1:2" x14ac:dyDescent="0.2">
      <c r="A447" s="11" t="s">
        <v>943</v>
      </c>
      <c r="B447" s="14">
        <v>0.69550000000000001</v>
      </c>
    </row>
    <row r="448" spans="1:2" x14ac:dyDescent="0.2">
      <c r="A448" s="11" t="s">
        <v>944</v>
      </c>
      <c r="B448" s="14">
        <v>1.0553999999999999</v>
      </c>
    </row>
    <row r="449" spans="1:2" x14ac:dyDescent="0.2">
      <c r="A449" s="11" t="s">
        <v>945</v>
      </c>
      <c r="B449" s="14">
        <v>2.2646999999999999</v>
      </c>
    </row>
    <row r="450" spans="1:2" x14ac:dyDescent="0.2">
      <c r="A450" s="11" t="s">
        <v>946</v>
      </c>
      <c r="B450" s="14">
        <v>0.60089999999999999</v>
      </c>
    </row>
    <row r="451" spans="1:2" x14ac:dyDescent="0.2">
      <c r="A451" s="11" t="s">
        <v>948</v>
      </c>
      <c r="B451" s="14">
        <v>0.73640000000000005</v>
      </c>
    </row>
    <row r="452" spans="1:2" x14ac:dyDescent="0.2">
      <c r="A452" s="11" t="s">
        <v>949</v>
      </c>
      <c r="B452" s="14">
        <v>1.0786</v>
      </c>
    </row>
    <row r="453" spans="1:2" x14ac:dyDescent="0.2">
      <c r="A453" s="11" t="s">
        <v>950</v>
      </c>
      <c r="B453" s="14">
        <v>2.1029</v>
      </c>
    </row>
    <row r="454" spans="1:2" x14ac:dyDescent="0.2">
      <c r="A454" s="11" t="s">
        <v>951</v>
      </c>
      <c r="B454" s="14">
        <v>0.66849999999999998</v>
      </c>
    </row>
    <row r="455" spans="1:2" x14ac:dyDescent="0.2">
      <c r="A455" s="11" t="s">
        <v>953</v>
      </c>
      <c r="B455" s="14">
        <v>0.83979999999999999</v>
      </c>
    </row>
    <row r="456" spans="1:2" x14ac:dyDescent="0.2">
      <c r="A456" s="11" t="s">
        <v>954</v>
      </c>
      <c r="B456" s="14">
        <v>1.2407999999999999</v>
      </c>
    </row>
    <row r="457" spans="1:2" x14ac:dyDescent="0.2">
      <c r="A457" s="11" t="s">
        <v>955</v>
      </c>
      <c r="B457" s="14">
        <v>2.5482</v>
      </c>
    </row>
    <row r="458" spans="1:2" x14ac:dyDescent="0.2">
      <c r="A458" s="11" t="s">
        <v>956</v>
      </c>
      <c r="B458" s="14">
        <v>0.51070000000000004</v>
      </c>
    </row>
    <row r="459" spans="1:2" x14ac:dyDescent="0.2">
      <c r="A459" s="11" t="s">
        <v>958</v>
      </c>
      <c r="B459" s="14">
        <v>0.66039999999999999</v>
      </c>
    </row>
    <row r="460" spans="1:2" x14ac:dyDescent="0.2">
      <c r="A460" s="11" t="s">
        <v>959</v>
      </c>
      <c r="B460" s="14">
        <v>1.0124</v>
      </c>
    </row>
    <row r="461" spans="1:2" x14ac:dyDescent="0.2">
      <c r="A461" s="11" t="s">
        <v>960</v>
      </c>
      <c r="B461" s="14">
        <v>2.2016</v>
      </c>
    </row>
    <row r="462" spans="1:2" x14ac:dyDescent="0.2">
      <c r="A462" s="11" t="s">
        <v>961</v>
      </c>
      <c r="B462" s="14">
        <v>0.5202</v>
      </c>
    </row>
    <row r="463" spans="1:2" x14ac:dyDescent="0.2">
      <c r="A463" s="11" t="s">
        <v>963</v>
      </c>
      <c r="B463" s="14">
        <v>0.7631</v>
      </c>
    </row>
    <row r="464" spans="1:2" x14ac:dyDescent="0.2">
      <c r="A464" s="11" t="s">
        <v>964</v>
      </c>
      <c r="B464" s="14">
        <v>1.1287</v>
      </c>
    </row>
    <row r="465" spans="1:2" x14ac:dyDescent="0.2">
      <c r="A465" s="11" t="s">
        <v>965</v>
      </c>
      <c r="B465" s="14">
        <v>2.2458</v>
      </c>
    </row>
    <row r="466" spans="1:2" x14ac:dyDescent="0.2">
      <c r="A466" s="11" t="s">
        <v>966</v>
      </c>
      <c r="B466" s="14">
        <v>0.36009999999999998</v>
      </c>
    </row>
    <row r="467" spans="1:2" x14ac:dyDescent="0.2">
      <c r="A467" s="11" t="s">
        <v>968</v>
      </c>
      <c r="B467" s="14">
        <v>0.5121</v>
      </c>
    </row>
    <row r="468" spans="1:2" x14ac:dyDescent="0.2">
      <c r="A468" s="11" t="s">
        <v>969</v>
      </c>
      <c r="B468" s="14">
        <v>0.74009999999999998</v>
      </c>
    </row>
    <row r="469" spans="1:2" x14ac:dyDescent="0.2">
      <c r="A469" s="11" t="s">
        <v>970</v>
      </c>
      <c r="B469" s="14">
        <v>1.7042999999999999</v>
      </c>
    </row>
    <row r="470" spans="1:2" x14ac:dyDescent="0.2">
      <c r="A470" s="11" t="s">
        <v>971</v>
      </c>
      <c r="B470" s="14">
        <v>0.47360000000000002</v>
      </c>
    </row>
    <row r="471" spans="1:2" x14ac:dyDescent="0.2">
      <c r="A471" s="11" t="s">
        <v>973</v>
      </c>
      <c r="B471" s="14">
        <v>0.61029999999999995</v>
      </c>
    </row>
    <row r="472" spans="1:2" x14ac:dyDescent="0.2">
      <c r="A472" s="11" t="s">
        <v>974</v>
      </c>
      <c r="B472" s="14">
        <v>0.83430000000000004</v>
      </c>
    </row>
    <row r="473" spans="1:2" x14ac:dyDescent="0.2">
      <c r="A473" s="11" t="s">
        <v>975</v>
      </c>
      <c r="B473" s="14">
        <v>1.4359999999999999</v>
      </c>
    </row>
    <row r="474" spans="1:2" x14ac:dyDescent="0.2">
      <c r="A474" s="11" t="s">
        <v>976</v>
      </c>
      <c r="B474" s="14">
        <v>0.49809999999999999</v>
      </c>
    </row>
    <row r="475" spans="1:2" x14ac:dyDescent="0.2">
      <c r="A475" s="11" t="s">
        <v>978</v>
      </c>
      <c r="B475" s="14">
        <v>0.66339999999999999</v>
      </c>
    </row>
    <row r="476" spans="1:2" x14ac:dyDescent="0.2">
      <c r="A476" s="11" t="s">
        <v>979</v>
      </c>
      <c r="B476" s="14">
        <v>1.0331999999999999</v>
      </c>
    </row>
    <row r="477" spans="1:2" x14ac:dyDescent="0.2">
      <c r="A477" s="11" t="s">
        <v>980</v>
      </c>
      <c r="B477" s="14">
        <v>2.1101000000000001</v>
      </c>
    </row>
    <row r="478" spans="1:2" x14ac:dyDescent="0.2">
      <c r="A478" s="11" t="s">
        <v>981</v>
      </c>
      <c r="B478" s="14">
        <v>0.53339999999999999</v>
      </c>
    </row>
    <row r="479" spans="1:2" x14ac:dyDescent="0.2">
      <c r="A479" s="11" t="s">
        <v>983</v>
      </c>
      <c r="B479" s="14">
        <v>0.70979999999999999</v>
      </c>
    </row>
    <row r="480" spans="1:2" x14ac:dyDescent="0.2">
      <c r="A480" s="11" t="s">
        <v>984</v>
      </c>
      <c r="B480" s="14">
        <v>1.0605</v>
      </c>
    </row>
    <row r="481" spans="1:2" x14ac:dyDescent="0.2">
      <c r="A481" s="11" t="s">
        <v>985</v>
      </c>
      <c r="B481" s="14">
        <v>2.0537999999999998</v>
      </c>
    </row>
    <row r="482" spans="1:2" x14ac:dyDescent="0.2">
      <c r="A482" s="11" t="s">
        <v>986</v>
      </c>
      <c r="B482" s="14">
        <v>0.46729999999999999</v>
      </c>
    </row>
    <row r="483" spans="1:2" x14ac:dyDescent="0.2">
      <c r="A483" s="11" t="s">
        <v>988</v>
      </c>
      <c r="B483" s="14">
        <v>0.65480000000000005</v>
      </c>
    </row>
    <row r="484" spans="1:2" x14ac:dyDescent="0.2">
      <c r="A484" s="11" t="s">
        <v>989</v>
      </c>
      <c r="B484" s="14">
        <v>0.95850000000000002</v>
      </c>
    </row>
    <row r="485" spans="1:2" x14ac:dyDescent="0.2">
      <c r="A485" s="11" t="s">
        <v>990</v>
      </c>
      <c r="B485" s="14">
        <v>1.9455</v>
      </c>
    </row>
    <row r="486" spans="1:2" x14ac:dyDescent="0.2">
      <c r="A486" s="11" t="s">
        <v>991</v>
      </c>
      <c r="B486" s="14">
        <v>1.5324</v>
      </c>
    </row>
    <row r="487" spans="1:2" x14ac:dyDescent="0.2">
      <c r="A487" s="11" t="s">
        <v>993</v>
      </c>
      <c r="B487" s="14">
        <v>2.0076999999999998</v>
      </c>
    </row>
    <row r="488" spans="1:2" x14ac:dyDescent="0.2">
      <c r="A488" s="11" t="s">
        <v>994</v>
      </c>
      <c r="B488" s="14">
        <v>3.1880000000000002</v>
      </c>
    </row>
    <row r="489" spans="1:2" x14ac:dyDescent="0.2">
      <c r="A489" s="11" t="s">
        <v>995</v>
      </c>
      <c r="B489" s="14">
        <v>6.6081000000000003</v>
      </c>
    </row>
    <row r="490" spans="1:2" x14ac:dyDescent="0.2">
      <c r="A490" s="11" t="s">
        <v>996</v>
      </c>
      <c r="B490" s="14">
        <v>1.3096000000000001</v>
      </c>
    </row>
    <row r="491" spans="1:2" x14ac:dyDescent="0.2">
      <c r="A491" s="11" t="s">
        <v>998</v>
      </c>
      <c r="B491" s="14">
        <v>1.8651</v>
      </c>
    </row>
    <row r="492" spans="1:2" x14ac:dyDescent="0.2">
      <c r="A492" s="11" t="s">
        <v>999</v>
      </c>
      <c r="B492" s="14">
        <v>2.6372</v>
      </c>
    </row>
    <row r="493" spans="1:2" x14ac:dyDescent="0.2">
      <c r="A493" s="11" t="s">
        <v>1000</v>
      </c>
      <c r="B493" s="14">
        <v>4.8838999999999997</v>
      </c>
    </row>
    <row r="494" spans="1:2" x14ac:dyDescent="0.2">
      <c r="A494" s="11" t="s">
        <v>1001</v>
      </c>
      <c r="B494" s="14">
        <v>1.2181</v>
      </c>
    </row>
    <row r="495" spans="1:2" x14ac:dyDescent="0.2">
      <c r="A495" s="11" t="s">
        <v>1003</v>
      </c>
      <c r="B495" s="14">
        <v>1.597</v>
      </c>
    </row>
    <row r="496" spans="1:2" x14ac:dyDescent="0.2">
      <c r="A496" s="11" t="s">
        <v>1004</v>
      </c>
      <c r="B496" s="14">
        <v>2.4496000000000002</v>
      </c>
    </row>
    <row r="497" spans="1:2" x14ac:dyDescent="0.2">
      <c r="A497" s="11" t="s">
        <v>1005</v>
      </c>
      <c r="B497" s="14">
        <v>4.6817000000000002</v>
      </c>
    </row>
    <row r="498" spans="1:2" x14ac:dyDescent="0.2">
      <c r="A498" s="11" t="s">
        <v>1006</v>
      </c>
      <c r="B498" s="14">
        <v>0.94089999999999996</v>
      </c>
    </row>
    <row r="499" spans="1:2" x14ac:dyDescent="0.2">
      <c r="A499" s="11" t="s">
        <v>1008</v>
      </c>
      <c r="B499" s="14">
        <v>1.2541</v>
      </c>
    </row>
    <row r="500" spans="1:2" x14ac:dyDescent="0.2">
      <c r="A500" s="11" t="s">
        <v>1009</v>
      </c>
      <c r="B500" s="14">
        <v>1.8149</v>
      </c>
    </row>
    <row r="501" spans="1:2" x14ac:dyDescent="0.2">
      <c r="A501" s="11" t="s">
        <v>1010</v>
      </c>
      <c r="B501" s="14">
        <v>3.7271000000000001</v>
      </c>
    </row>
    <row r="502" spans="1:2" x14ac:dyDescent="0.2">
      <c r="A502" s="11" t="s">
        <v>1011</v>
      </c>
      <c r="B502" s="14">
        <v>1.2794000000000001</v>
      </c>
    </row>
    <row r="503" spans="1:2" x14ac:dyDescent="0.2">
      <c r="A503" s="11" t="s">
        <v>1013</v>
      </c>
      <c r="B503" s="14">
        <v>1.3713</v>
      </c>
    </row>
    <row r="504" spans="1:2" x14ac:dyDescent="0.2">
      <c r="A504" s="11" t="s">
        <v>1014</v>
      </c>
      <c r="B504" s="14">
        <v>2.4051</v>
      </c>
    </row>
    <row r="505" spans="1:2" x14ac:dyDescent="0.2">
      <c r="A505" s="11" t="s">
        <v>1015</v>
      </c>
      <c r="B505" s="14">
        <v>5.7130000000000001</v>
      </c>
    </row>
    <row r="506" spans="1:2" x14ac:dyDescent="0.2">
      <c r="A506" s="11" t="s">
        <v>1016</v>
      </c>
      <c r="B506" s="14">
        <v>0.49340000000000001</v>
      </c>
    </row>
    <row r="507" spans="1:2" x14ac:dyDescent="0.2">
      <c r="A507" s="11" t="s">
        <v>1018</v>
      </c>
      <c r="B507" s="14">
        <v>0.62609999999999999</v>
      </c>
    </row>
    <row r="508" spans="1:2" x14ac:dyDescent="0.2">
      <c r="A508" s="11" t="s">
        <v>1019</v>
      </c>
      <c r="B508" s="14">
        <v>1.0201</v>
      </c>
    </row>
    <row r="509" spans="1:2" x14ac:dyDescent="0.2">
      <c r="A509" s="11" t="s">
        <v>1020</v>
      </c>
      <c r="B509" s="14">
        <v>2.4807999999999999</v>
      </c>
    </row>
    <row r="510" spans="1:2" x14ac:dyDescent="0.2">
      <c r="A510" s="11" t="s">
        <v>1021</v>
      </c>
      <c r="B510" s="14">
        <v>0.5151</v>
      </c>
    </row>
    <row r="511" spans="1:2" x14ac:dyDescent="0.2">
      <c r="A511" s="11" t="s">
        <v>1023</v>
      </c>
      <c r="B511" s="14">
        <v>0.64670000000000005</v>
      </c>
    </row>
    <row r="512" spans="1:2" x14ac:dyDescent="0.2">
      <c r="A512" s="11" t="s">
        <v>1024</v>
      </c>
      <c r="B512" s="14">
        <v>1.0188999999999999</v>
      </c>
    </row>
    <row r="513" spans="1:2" x14ac:dyDescent="0.2">
      <c r="A513" s="11" t="s">
        <v>1025</v>
      </c>
      <c r="B513" s="14">
        <v>2.1627000000000001</v>
      </c>
    </row>
    <row r="514" spans="1:2" x14ac:dyDescent="0.2">
      <c r="A514" s="11" t="s">
        <v>1026</v>
      </c>
      <c r="B514" s="14">
        <v>0.64710000000000001</v>
      </c>
    </row>
    <row r="515" spans="1:2" x14ac:dyDescent="0.2">
      <c r="A515" s="11" t="s">
        <v>1028</v>
      </c>
      <c r="B515" s="14">
        <v>0.83050000000000002</v>
      </c>
    </row>
    <row r="516" spans="1:2" x14ac:dyDescent="0.2">
      <c r="A516" s="11" t="s">
        <v>1029</v>
      </c>
      <c r="B516" s="14">
        <v>1.1667000000000001</v>
      </c>
    </row>
    <row r="517" spans="1:2" x14ac:dyDescent="0.2">
      <c r="A517" s="11" t="s">
        <v>1030</v>
      </c>
      <c r="B517" s="14">
        <v>1.9191</v>
      </c>
    </row>
    <row r="518" spans="1:2" x14ac:dyDescent="0.2">
      <c r="A518" s="11" t="s">
        <v>1031</v>
      </c>
      <c r="B518" s="14">
        <v>0.58320000000000005</v>
      </c>
    </row>
    <row r="519" spans="1:2" x14ac:dyDescent="0.2">
      <c r="A519" s="11" t="s">
        <v>1033</v>
      </c>
      <c r="B519" s="14">
        <v>0.74670000000000003</v>
      </c>
    </row>
    <row r="520" spans="1:2" x14ac:dyDescent="0.2">
      <c r="A520" s="11" t="s">
        <v>1034</v>
      </c>
      <c r="B520" s="14">
        <v>1.1976</v>
      </c>
    </row>
    <row r="521" spans="1:2" x14ac:dyDescent="0.2">
      <c r="A521" s="11" t="s">
        <v>1035</v>
      </c>
      <c r="B521" s="14">
        <v>3.1634000000000002</v>
      </c>
    </row>
    <row r="522" spans="1:2" x14ac:dyDescent="0.2">
      <c r="A522" s="11" t="s">
        <v>1036</v>
      </c>
      <c r="B522" s="14">
        <v>0.50690000000000002</v>
      </c>
    </row>
    <row r="523" spans="1:2" x14ac:dyDescent="0.2">
      <c r="A523" s="11" t="s">
        <v>1038</v>
      </c>
      <c r="B523" s="14">
        <v>0.65910000000000002</v>
      </c>
    </row>
    <row r="524" spans="1:2" x14ac:dyDescent="0.2">
      <c r="A524" s="11" t="s">
        <v>1039</v>
      </c>
      <c r="B524" s="14">
        <v>0.96189999999999998</v>
      </c>
    </row>
    <row r="525" spans="1:2" x14ac:dyDescent="0.2">
      <c r="A525" s="11" t="s">
        <v>1040</v>
      </c>
      <c r="B525" s="14">
        <v>1.865</v>
      </c>
    </row>
    <row r="526" spans="1:2" x14ac:dyDescent="0.2">
      <c r="A526" s="11" t="s">
        <v>1041</v>
      </c>
      <c r="B526" s="14">
        <v>0.56410000000000005</v>
      </c>
    </row>
    <row r="527" spans="1:2" x14ac:dyDescent="0.2">
      <c r="A527" s="11" t="s">
        <v>1043</v>
      </c>
      <c r="B527" s="14">
        <v>0.78549999999999998</v>
      </c>
    </row>
    <row r="528" spans="1:2" x14ac:dyDescent="0.2">
      <c r="A528" s="11" t="s">
        <v>1044</v>
      </c>
      <c r="B528" s="14">
        <v>1.1597</v>
      </c>
    </row>
    <row r="529" spans="1:2" x14ac:dyDescent="0.2">
      <c r="A529" s="11" t="s">
        <v>1045</v>
      </c>
      <c r="B529" s="14">
        <v>2.2894000000000001</v>
      </c>
    </row>
    <row r="530" spans="1:2" x14ac:dyDescent="0.2">
      <c r="A530" s="11" t="s">
        <v>1046</v>
      </c>
      <c r="B530" s="14">
        <v>1.8673999999999999</v>
      </c>
    </row>
    <row r="531" spans="1:2" x14ac:dyDescent="0.2">
      <c r="A531" s="11" t="s">
        <v>1048</v>
      </c>
      <c r="B531" s="14">
        <v>2.0318999999999998</v>
      </c>
    </row>
    <row r="532" spans="1:2" x14ac:dyDescent="0.2">
      <c r="A532" s="11" t="s">
        <v>1049</v>
      </c>
      <c r="B532" s="14">
        <v>2.5409999999999999</v>
      </c>
    </row>
    <row r="533" spans="1:2" x14ac:dyDescent="0.2">
      <c r="A533" s="11" t="s">
        <v>1050</v>
      </c>
      <c r="B533" s="14">
        <v>4.2803000000000004</v>
      </c>
    </row>
    <row r="534" spans="1:2" x14ac:dyDescent="0.2">
      <c r="A534" s="11" t="s">
        <v>1051</v>
      </c>
      <c r="B534" s="14">
        <v>1.8077000000000001</v>
      </c>
    </row>
    <row r="535" spans="1:2" x14ac:dyDescent="0.2">
      <c r="A535" s="11" t="s">
        <v>1053</v>
      </c>
      <c r="B535" s="14">
        <v>1.9704999999999999</v>
      </c>
    </row>
    <row r="536" spans="1:2" x14ac:dyDescent="0.2">
      <c r="A536" s="11" t="s">
        <v>1054</v>
      </c>
      <c r="B536" s="14">
        <v>2.4476</v>
      </c>
    </row>
    <row r="537" spans="1:2" x14ac:dyDescent="0.2">
      <c r="A537" s="11" t="s">
        <v>1055</v>
      </c>
      <c r="B537" s="14">
        <v>4.6163999999999996</v>
      </c>
    </row>
    <row r="538" spans="1:2" x14ac:dyDescent="0.2">
      <c r="A538" s="11" t="s">
        <v>1056</v>
      </c>
      <c r="B538" s="14">
        <v>4.8110999999999997</v>
      </c>
    </row>
    <row r="539" spans="1:2" x14ac:dyDescent="0.2">
      <c r="A539" s="11" t="s">
        <v>1058</v>
      </c>
      <c r="B539" s="14">
        <v>5.8186</v>
      </c>
    </row>
    <row r="540" spans="1:2" x14ac:dyDescent="0.2">
      <c r="A540" s="11" t="s">
        <v>1059</v>
      </c>
      <c r="B540" s="14">
        <v>8.2874999999999996</v>
      </c>
    </row>
    <row r="541" spans="1:2" x14ac:dyDescent="0.2">
      <c r="A541" s="11" t="s">
        <v>1060</v>
      </c>
      <c r="B541" s="14">
        <v>10.953099999999999</v>
      </c>
    </row>
    <row r="542" spans="1:2" x14ac:dyDescent="0.2">
      <c r="A542" s="11" t="s">
        <v>1061</v>
      </c>
      <c r="B542" s="14">
        <v>3.0785999999999998</v>
      </c>
    </row>
    <row r="543" spans="1:2" x14ac:dyDescent="0.2">
      <c r="A543" s="11" t="s">
        <v>1063</v>
      </c>
      <c r="B543" s="14">
        <v>3.6234000000000002</v>
      </c>
    </row>
    <row r="544" spans="1:2" x14ac:dyDescent="0.2">
      <c r="A544" s="11" t="s">
        <v>1064</v>
      </c>
      <c r="B544" s="14">
        <v>5.0559000000000003</v>
      </c>
    </row>
    <row r="545" spans="1:2" x14ac:dyDescent="0.2">
      <c r="A545" s="11" t="s">
        <v>1065</v>
      </c>
      <c r="B545" s="14">
        <v>8.3726000000000003</v>
      </c>
    </row>
    <row r="546" spans="1:2" x14ac:dyDescent="0.2">
      <c r="A546" s="11" t="s">
        <v>1066</v>
      </c>
      <c r="B546" s="14">
        <v>1.1073</v>
      </c>
    </row>
    <row r="547" spans="1:2" x14ac:dyDescent="0.2">
      <c r="A547" s="11" t="s">
        <v>1068</v>
      </c>
      <c r="B547" s="14">
        <v>1.4705999999999999</v>
      </c>
    </row>
    <row r="548" spans="1:2" x14ac:dyDescent="0.2">
      <c r="A548" s="11" t="s">
        <v>1069</v>
      </c>
      <c r="B548" s="14">
        <v>2.2477999999999998</v>
      </c>
    </row>
    <row r="549" spans="1:2" x14ac:dyDescent="0.2">
      <c r="A549" s="11" t="s">
        <v>1070</v>
      </c>
      <c r="B549" s="14">
        <v>4.4893000000000001</v>
      </c>
    </row>
    <row r="550" spans="1:2" x14ac:dyDescent="0.2">
      <c r="A550" s="11" t="s">
        <v>1071</v>
      </c>
      <c r="B550" s="14">
        <v>1.3208</v>
      </c>
    </row>
    <row r="551" spans="1:2" x14ac:dyDescent="0.2">
      <c r="A551" s="11" t="s">
        <v>1073</v>
      </c>
      <c r="B551" s="14">
        <v>1.6109</v>
      </c>
    </row>
    <row r="552" spans="1:2" x14ac:dyDescent="0.2">
      <c r="A552" s="11" t="s">
        <v>1074</v>
      </c>
      <c r="B552" s="14">
        <v>2.2122999999999999</v>
      </c>
    </row>
    <row r="553" spans="1:2" x14ac:dyDescent="0.2">
      <c r="A553" s="11" t="s">
        <v>1075</v>
      </c>
      <c r="B553" s="14">
        <v>3.9258000000000002</v>
      </c>
    </row>
    <row r="554" spans="1:2" x14ac:dyDescent="0.2">
      <c r="A554" s="11" t="s">
        <v>1076</v>
      </c>
      <c r="B554" s="14">
        <v>1.1719999999999999</v>
      </c>
    </row>
    <row r="555" spans="1:2" x14ac:dyDescent="0.2">
      <c r="A555" s="11" t="s">
        <v>1078</v>
      </c>
      <c r="B555" s="14">
        <v>1.6848000000000001</v>
      </c>
    </row>
    <row r="556" spans="1:2" x14ac:dyDescent="0.2">
      <c r="A556" s="11" t="s">
        <v>1079</v>
      </c>
      <c r="B556" s="14">
        <v>2.3753000000000002</v>
      </c>
    </row>
    <row r="557" spans="1:2" x14ac:dyDescent="0.2">
      <c r="A557" s="11" t="s">
        <v>1080</v>
      </c>
      <c r="B557" s="14">
        <v>4.4546000000000001</v>
      </c>
    </row>
    <row r="558" spans="1:2" x14ac:dyDescent="0.2">
      <c r="A558" s="11" t="s">
        <v>1081</v>
      </c>
      <c r="B558" s="14">
        <v>0.88270000000000004</v>
      </c>
    </row>
    <row r="559" spans="1:2" x14ac:dyDescent="0.2">
      <c r="A559" s="11" t="s">
        <v>1083</v>
      </c>
      <c r="B559" s="14">
        <v>1.179</v>
      </c>
    </row>
    <row r="560" spans="1:2" x14ac:dyDescent="0.2">
      <c r="A560" s="11" t="s">
        <v>1084</v>
      </c>
      <c r="B560" s="14">
        <v>1.7848999999999999</v>
      </c>
    </row>
    <row r="561" spans="1:2" x14ac:dyDescent="0.2">
      <c r="A561" s="11" t="s">
        <v>1085</v>
      </c>
      <c r="B561" s="14">
        <v>4.2534999999999998</v>
      </c>
    </row>
    <row r="562" spans="1:2" x14ac:dyDescent="0.2">
      <c r="A562" s="11" t="s">
        <v>1086</v>
      </c>
      <c r="B562" s="14">
        <v>1.2524</v>
      </c>
    </row>
    <row r="563" spans="1:2" x14ac:dyDescent="0.2">
      <c r="A563" s="11" t="s">
        <v>1088</v>
      </c>
      <c r="B563" s="14">
        <v>1.8938999999999999</v>
      </c>
    </row>
    <row r="564" spans="1:2" x14ac:dyDescent="0.2">
      <c r="A564" s="11" t="s">
        <v>1089</v>
      </c>
      <c r="B564" s="14">
        <v>3.5558000000000001</v>
      </c>
    </row>
    <row r="565" spans="1:2" x14ac:dyDescent="0.2">
      <c r="A565" s="11" t="s">
        <v>1090</v>
      </c>
      <c r="B565" s="14">
        <v>7.6805000000000003</v>
      </c>
    </row>
    <row r="566" spans="1:2" x14ac:dyDescent="0.2">
      <c r="A566" s="11" t="s">
        <v>1091</v>
      </c>
      <c r="B566" s="14">
        <v>1.0898000000000001</v>
      </c>
    </row>
    <row r="567" spans="1:2" x14ac:dyDescent="0.2">
      <c r="A567" s="11" t="s">
        <v>1093</v>
      </c>
      <c r="B567" s="14">
        <v>1.5444</v>
      </c>
    </row>
    <row r="568" spans="1:2" x14ac:dyDescent="0.2">
      <c r="A568" s="11" t="s">
        <v>1094</v>
      </c>
      <c r="B568" s="14">
        <v>2.3336000000000001</v>
      </c>
    </row>
    <row r="569" spans="1:2" x14ac:dyDescent="0.2">
      <c r="A569" s="11" t="s">
        <v>1095</v>
      </c>
      <c r="B569" s="14">
        <v>4.7232000000000003</v>
      </c>
    </row>
    <row r="570" spans="1:2" x14ac:dyDescent="0.2">
      <c r="A570" s="11" t="s">
        <v>1096</v>
      </c>
      <c r="B570" s="14">
        <v>0.95</v>
      </c>
    </row>
    <row r="571" spans="1:2" x14ac:dyDescent="0.2">
      <c r="A571" s="11" t="s">
        <v>1098</v>
      </c>
      <c r="B571" s="14">
        <v>1.1608000000000001</v>
      </c>
    </row>
    <row r="572" spans="1:2" x14ac:dyDescent="0.2">
      <c r="A572" s="11" t="s">
        <v>1099</v>
      </c>
      <c r="B572" s="14">
        <v>1.6578999999999999</v>
      </c>
    </row>
    <row r="573" spans="1:2" x14ac:dyDescent="0.2">
      <c r="A573" s="11" t="s">
        <v>1100</v>
      </c>
      <c r="B573" s="14">
        <v>3.4102999999999999</v>
      </c>
    </row>
    <row r="574" spans="1:2" x14ac:dyDescent="0.2">
      <c r="A574" s="11" t="s">
        <v>1101</v>
      </c>
      <c r="B574" s="14">
        <v>0.8518</v>
      </c>
    </row>
    <row r="575" spans="1:2" x14ac:dyDescent="0.2">
      <c r="A575" s="11" t="s">
        <v>1103</v>
      </c>
      <c r="B575" s="14">
        <v>1.5818000000000001</v>
      </c>
    </row>
    <row r="576" spans="1:2" x14ac:dyDescent="0.2">
      <c r="A576" s="11" t="s">
        <v>1104</v>
      </c>
      <c r="B576" s="14">
        <v>2.3193000000000001</v>
      </c>
    </row>
    <row r="577" spans="1:2" x14ac:dyDescent="0.2">
      <c r="A577" s="11" t="s">
        <v>1105</v>
      </c>
      <c r="B577" s="14">
        <v>4.4287999999999998</v>
      </c>
    </row>
    <row r="578" spans="1:2" x14ac:dyDescent="0.2">
      <c r="A578" s="11" t="s">
        <v>1106</v>
      </c>
      <c r="B578" s="14">
        <v>0.71479999999999999</v>
      </c>
    </row>
    <row r="579" spans="1:2" x14ac:dyDescent="0.2">
      <c r="A579" s="11" t="s">
        <v>1108</v>
      </c>
      <c r="B579" s="14">
        <v>1.0741000000000001</v>
      </c>
    </row>
    <row r="580" spans="1:2" x14ac:dyDescent="0.2">
      <c r="A580" s="11" t="s">
        <v>1109</v>
      </c>
      <c r="B580" s="14">
        <v>1.7544</v>
      </c>
    </row>
    <row r="581" spans="1:2" x14ac:dyDescent="0.2">
      <c r="A581" s="11" t="s">
        <v>1110</v>
      </c>
      <c r="B581" s="14">
        <v>3.4823</v>
      </c>
    </row>
    <row r="582" spans="1:2" x14ac:dyDescent="0.2">
      <c r="A582" s="11" t="s">
        <v>1111</v>
      </c>
      <c r="B582" s="14">
        <v>0.82799999999999996</v>
      </c>
    </row>
    <row r="583" spans="1:2" x14ac:dyDescent="0.2">
      <c r="A583" s="11" t="s">
        <v>1113</v>
      </c>
      <c r="B583" s="14">
        <v>1.2136</v>
      </c>
    </row>
    <row r="584" spans="1:2" x14ac:dyDescent="0.2">
      <c r="A584" s="11" t="s">
        <v>1114</v>
      </c>
      <c r="B584" s="14">
        <v>2.0642999999999998</v>
      </c>
    </row>
    <row r="585" spans="1:2" x14ac:dyDescent="0.2">
      <c r="A585" s="11" t="s">
        <v>1115</v>
      </c>
      <c r="B585" s="14">
        <v>4.5705</v>
      </c>
    </row>
    <row r="586" spans="1:2" x14ac:dyDescent="0.2">
      <c r="A586" s="11" t="s">
        <v>1116</v>
      </c>
      <c r="B586" s="14">
        <v>0.90680000000000005</v>
      </c>
    </row>
    <row r="587" spans="1:2" x14ac:dyDescent="0.2">
      <c r="A587" s="11" t="s">
        <v>1118</v>
      </c>
      <c r="B587" s="14">
        <v>1.4052</v>
      </c>
    </row>
    <row r="588" spans="1:2" x14ac:dyDescent="0.2">
      <c r="A588" s="11" t="s">
        <v>1119</v>
      </c>
      <c r="B588" s="14">
        <v>2.1897000000000002</v>
      </c>
    </row>
    <row r="589" spans="1:2" x14ac:dyDescent="0.2">
      <c r="A589" s="11" t="s">
        <v>1120</v>
      </c>
      <c r="B589" s="14">
        <v>4.1273</v>
      </c>
    </row>
    <row r="590" spans="1:2" x14ac:dyDescent="0.2">
      <c r="A590" s="11" t="s">
        <v>1121</v>
      </c>
      <c r="B590" s="14">
        <v>1.6958</v>
      </c>
    </row>
    <row r="591" spans="1:2" x14ac:dyDescent="0.2">
      <c r="A591" s="11" t="s">
        <v>1123</v>
      </c>
      <c r="B591" s="14">
        <v>2.1541000000000001</v>
      </c>
    </row>
    <row r="592" spans="1:2" x14ac:dyDescent="0.2">
      <c r="A592" s="11" t="s">
        <v>1124</v>
      </c>
      <c r="B592" s="14">
        <v>3.6520000000000001</v>
      </c>
    </row>
    <row r="593" spans="1:2" x14ac:dyDescent="0.2">
      <c r="A593" s="11" t="s">
        <v>1125</v>
      </c>
      <c r="B593" s="14">
        <v>6.8038999999999996</v>
      </c>
    </row>
    <row r="594" spans="1:2" x14ac:dyDescent="0.2">
      <c r="A594" s="11" t="s">
        <v>1126</v>
      </c>
      <c r="B594" s="14">
        <v>0.46310000000000001</v>
      </c>
    </row>
    <row r="595" spans="1:2" x14ac:dyDescent="0.2">
      <c r="A595" s="11" t="s">
        <v>1128</v>
      </c>
      <c r="B595" s="14">
        <v>0.58299999999999996</v>
      </c>
    </row>
    <row r="596" spans="1:2" x14ac:dyDescent="0.2">
      <c r="A596" s="11" t="s">
        <v>1129</v>
      </c>
      <c r="B596" s="14">
        <v>0.89790000000000003</v>
      </c>
    </row>
    <row r="597" spans="1:2" x14ac:dyDescent="0.2">
      <c r="A597" s="11" t="s">
        <v>1130</v>
      </c>
      <c r="B597" s="14">
        <v>1.7029000000000001</v>
      </c>
    </row>
    <row r="598" spans="1:2" x14ac:dyDescent="0.2">
      <c r="A598" s="11" t="s">
        <v>1131</v>
      </c>
      <c r="B598" s="14">
        <v>0.47899999999999998</v>
      </c>
    </row>
    <row r="599" spans="1:2" x14ac:dyDescent="0.2">
      <c r="A599" s="11" t="s">
        <v>1133</v>
      </c>
      <c r="B599" s="14">
        <v>0.59189999999999998</v>
      </c>
    </row>
    <row r="600" spans="1:2" x14ac:dyDescent="0.2">
      <c r="A600" s="11" t="s">
        <v>1134</v>
      </c>
      <c r="B600" s="14">
        <v>0.82389999999999997</v>
      </c>
    </row>
    <row r="601" spans="1:2" x14ac:dyDescent="0.2">
      <c r="A601" s="11" t="s">
        <v>1135</v>
      </c>
      <c r="B601" s="14">
        <v>2.0240999999999998</v>
      </c>
    </row>
    <row r="602" spans="1:2" x14ac:dyDescent="0.2">
      <c r="A602" s="11" t="s">
        <v>1136</v>
      </c>
      <c r="B602" s="14">
        <v>0.43049999999999999</v>
      </c>
    </row>
    <row r="603" spans="1:2" x14ac:dyDescent="0.2">
      <c r="A603" s="11" t="s">
        <v>1138</v>
      </c>
      <c r="B603" s="14">
        <v>0.62239999999999995</v>
      </c>
    </row>
    <row r="604" spans="1:2" x14ac:dyDescent="0.2">
      <c r="A604" s="11" t="s">
        <v>1139</v>
      </c>
      <c r="B604" s="14">
        <v>0.93730000000000002</v>
      </c>
    </row>
    <row r="605" spans="1:2" x14ac:dyDescent="0.2">
      <c r="A605" s="11" t="s">
        <v>1140</v>
      </c>
      <c r="B605" s="14">
        <v>2.3123</v>
      </c>
    </row>
    <row r="606" spans="1:2" x14ac:dyDescent="0.2">
      <c r="A606" s="11" t="s">
        <v>1141</v>
      </c>
      <c r="B606" s="14">
        <v>0.66930000000000001</v>
      </c>
    </row>
    <row r="607" spans="1:2" x14ac:dyDescent="0.2">
      <c r="A607" s="11" t="s">
        <v>1143</v>
      </c>
      <c r="B607" s="14">
        <v>0.83989999999999998</v>
      </c>
    </row>
    <row r="608" spans="1:2" x14ac:dyDescent="0.2">
      <c r="A608" s="11" t="s">
        <v>1144</v>
      </c>
      <c r="B608" s="14">
        <v>1.3569</v>
      </c>
    </row>
    <row r="609" spans="1:2" x14ac:dyDescent="0.2">
      <c r="A609" s="11" t="s">
        <v>1145</v>
      </c>
      <c r="B609" s="14">
        <v>2.4182999999999999</v>
      </c>
    </row>
    <row r="610" spans="1:2" x14ac:dyDescent="0.2">
      <c r="A610" s="11" t="s">
        <v>1146</v>
      </c>
      <c r="B610" s="14">
        <v>0.64790000000000003</v>
      </c>
    </row>
    <row r="611" spans="1:2" x14ac:dyDescent="0.2">
      <c r="A611" s="11" t="s">
        <v>1148</v>
      </c>
      <c r="B611" s="14">
        <v>0.87970000000000004</v>
      </c>
    </row>
    <row r="612" spans="1:2" x14ac:dyDescent="0.2">
      <c r="A612" s="11" t="s">
        <v>1149</v>
      </c>
      <c r="B612" s="14">
        <v>1.3543000000000001</v>
      </c>
    </row>
    <row r="613" spans="1:2" x14ac:dyDescent="0.2">
      <c r="A613" s="11" t="s">
        <v>1150</v>
      </c>
      <c r="B613" s="14">
        <v>2.3578000000000001</v>
      </c>
    </row>
    <row r="614" spans="1:2" x14ac:dyDescent="0.2">
      <c r="A614" s="11" t="s">
        <v>1151</v>
      </c>
      <c r="B614" s="14">
        <v>0.53639999999999999</v>
      </c>
    </row>
    <row r="615" spans="1:2" x14ac:dyDescent="0.2">
      <c r="A615" s="11" t="s">
        <v>1153</v>
      </c>
      <c r="B615" s="14">
        <v>0.75270000000000004</v>
      </c>
    </row>
    <row r="616" spans="1:2" x14ac:dyDescent="0.2">
      <c r="A616" s="11" t="s">
        <v>1154</v>
      </c>
      <c r="B616" s="14">
        <v>1.2653000000000001</v>
      </c>
    </row>
    <row r="617" spans="1:2" x14ac:dyDescent="0.2">
      <c r="A617" s="11" t="s">
        <v>1155</v>
      </c>
      <c r="B617" s="14">
        <v>3.2248999999999999</v>
      </c>
    </row>
    <row r="618" spans="1:2" x14ac:dyDescent="0.2">
      <c r="A618" s="11" t="s">
        <v>1156</v>
      </c>
      <c r="B618" s="14">
        <v>0.53569999999999995</v>
      </c>
    </row>
    <row r="619" spans="1:2" x14ac:dyDescent="0.2">
      <c r="A619" s="11" t="s">
        <v>1158</v>
      </c>
      <c r="B619" s="14">
        <v>0.72209999999999996</v>
      </c>
    </row>
    <row r="620" spans="1:2" x14ac:dyDescent="0.2">
      <c r="A620" s="11" t="s">
        <v>1159</v>
      </c>
      <c r="B620" s="14">
        <v>1.0318000000000001</v>
      </c>
    </row>
    <row r="621" spans="1:2" x14ac:dyDescent="0.2">
      <c r="A621" s="11" t="s">
        <v>1160</v>
      </c>
      <c r="B621" s="14">
        <v>2.5285000000000002</v>
      </c>
    </row>
    <row r="622" spans="1:2" x14ac:dyDescent="0.2">
      <c r="A622" s="11" t="s">
        <v>1161</v>
      </c>
      <c r="B622" s="14">
        <v>0.4516</v>
      </c>
    </row>
    <row r="623" spans="1:2" x14ac:dyDescent="0.2">
      <c r="A623" s="11" t="s">
        <v>1163</v>
      </c>
      <c r="B623" s="14">
        <v>0.67430000000000001</v>
      </c>
    </row>
    <row r="624" spans="1:2" x14ac:dyDescent="0.2">
      <c r="A624" s="11" t="s">
        <v>1164</v>
      </c>
      <c r="B624" s="14">
        <v>1.1025</v>
      </c>
    </row>
    <row r="625" spans="1:2" x14ac:dyDescent="0.2">
      <c r="A625" s="11" t="s">
        <v>1165</v>
      </c>
      <c r="B625" s="14">
        <v>2.2361</v>
      </c>
    </row>
    <row r="626" spans="1:2" x14ac:dyDescent="0.2">
      <c r="A626" s="11" t="s">
        <v>1166</v>
      </c>
      <c r="B626" s="14">
        <v>0.4289</v>
      </c>
    </row>
    <row r="627" spans="1:2" x14ac:dyDescent="0.2">
      <c r="A627" s="11" t="s">
        <v>1168</v>
      </c>
      <c r="B627" s="14">
        <v>0.58909999999999996</v>
      </c>
    </row>
    <row r="628" spans="1:2" x14ac:dyDescent="0.2">
      <c r="A628" s="11" t="s">
        <v>1169</v>
      </c>
      <c r="B628" s="14">
        <v>0.93300000000000005</v>
      </c>
    </row>
    <row r="629" spans="1:2" x14ac:dyDescent="0.2">
      <c r="A629" s="11" t="s">
        <v>1170</v>
      </c>
      <c r="B629" s="14">
        <v>2.1313</v>
      </c>
    </row>
    <row r="630" spans="1:2" x14ac:dyDescent="0.2">
      <c r="A630" s="11" t="s">
        <v>1171</v>
      </c>
      <c r="B630" s="14">
        <v>1.1341000000000001</v>
      </c>
    </row>
    <row r="631" spans="1:2" x14ac:dyDescent="0.2">
      <c r="A631" s="11" t="s">
        <v>1173</v>
      </c>
      <c r="B631" s="14">
        <v>1.4677</v>
      </c>
    </row>
    <row r="632" spans="1:2" x14ac:dyDescent="0.2">
      <c r="A632" s="11" t="s">
        <v>1174</v>
      </c>
      <c r="B632" s="14">
        <v>2.2149999999999999</v>
      </c>
    </row>
    <row r="633" spans="1:2" x14ac:dyDescent="0.2">
      <c r="A633" s="11" t="s">
        <v>1175</v>
      </c>
      <c r="B633" s="14">
        <v>4.9821</v>
      </c>
    </row>
    <row r="634" spans="1:2" x14ac:dyDescent="0.2">
      <c r="A634" s="11" t="s">
        <v>1176</v>
      </c>
      <c r="B634" s="14">
        <v>0.98470000000000002</v>
      </c>
    </row>
    <row r="635" spans="1:2" x14ac:dyDescent="0.2">
      <c r="A635" s="11" t="s">
        <v>1178</v>
      </c>
      <c r="B635" s="14">
        <v>1.329</v>
      </c>
    </row>
    <row r="636" spans="1:2" x14ac:dyDescent="0.2">
      <c r="A636" s="11" t="s">
        <v>1179</v>
      </c>
      <c r="B636" s="14">
        <v>1.8636999999999999</v>
      </c>
    </row>
    <row r="637" spans="1:2" x14ac:dyDescent="0.2">
      <c r="A637" s="11" t="s">
        <v>1180</v>
      </c>
      <c r="B637" s="14">
        <v>4.3278999999999996</v>
      </c>
    </row>
    <row r="638" spans="1:2" x14ac:dyDescent="0.2">
      <c r="A638" s="11" t="s">
        <v>1181</v>
      </c>
      <c r="B638" s="14">
        <v>0.88049999999999995</v>
      </c>
    </row>
    <row r="639" spans="1:2" x14ac:dyDescent="0.2">
      <c r="A639" s="11" t="s">
        <v>1183</v>
      </c>
      <c r="B639" s="14">
        <v>1.4590000000000001</v>
      </c>
    </row>
    <row r="640" spans="1:2" x14ac:dyDescent="0.2">
      <c r="A640" s="11" t="s">
        <v>1184</v>
      </c>
      <c r="B640" s="14">
        <v>1.8967000000000001</v>
      </c>
    </row>
    <row r="641" spans="1:2" x14ac:dyDescent="0.2">
      <c r="A641" s="11" t="s">
        <v>1185</v>
      </c>
      <c r="B641" s="14">
        <v>4.4359999999999999</v>
      </c>
    </row>
    <row r="642" spans="1:2" x14ac:dyDescent="0.2">
      <c r="A642" s="11" t="s">
        <v>1186</v>
      </c>
      <c r="B642" s="14">
        <v>0.78979999999999995</v>
      </c>
    </row>
    <row r="643" spans="1:2" x14ac:dyDescent="0.2">
      <c r="A643" s="11" t="s">
        <v>1188</v>
      </c>
      <c r="B643" s="14">
        <v>1.1224000000000001</v>
      </c>
    </row>
    <row r="644" spans="1:2" x14ac:dyDescent="0.2">
      <c r="A644" s="11" t="s">
        <v>1189</v>
      </c>
      <c r="B644" s="14">
        <v>1.7838000000000001</v>
      </c>
    </row>
    <row r="645" spans="1:2" x14ac:dyDescent="0.2">
      <c r="A645" s="11" t="s">
        <v>1190</v>
      </c>
      <c r="B645" s="14">
        <v>3.2965</v>
      </c>
    </row>
    <row r="646" spans="1:2" x14ac:dyDescent="0.2">
      <c r="A646" s="11" t="s">
        <v>1191</v>
      </c>
      <c r="B646" s="14">
        <v>0.55400000000000005</v>
      </c>
    </row>
    <row r="647" spans="1:2" x14ac:dyDescent="0.2">
      <c r="A647" s="11" t="s">
        <v>1193</v>
      </c>
      <c r="B647" s="14">
        <v>0.68259999999999998</v>
      </c>
    </row>
    <row r="648" spans="1:2" x14ac:dyDescent="0.2">
      <c r="A648" s="11" t="s">
        <v>1194</v>
      </c>
      <c r="B648" s="14">
        <v>0.9778</v>
      </c>
    </row>
    <row r="649" spans="1:2" x14ac:dyDescent="0.2">
      <c r="A649" s="11" t="s">
        <v>1195</v>
      </c>
      <c r="B649" s="14">
        <v>1.7813000000000001</v>
      </c>
    </row>
    <row r="650" spans="1:2" x14ac:dyDescent="0.2">
      <c r="A650" s="11" t="s">
        <v>1196</v>
      </c>
      <c r="B650" s="14">
        <v>0.40110000000000001</v>
      </c>
    </row>
    <row r="651" spans="1:2" x14ac:dyDescent="0.2">
      <c r="A651" s="11" t="s">
        <v>1198</v>
      </c>
      <c r="B651" s="14">
        <v>0.59530000000000005</v>
      </c>
    </row>
    <row r="652" spans="1:2" x14ac:dyDescent="0.2">
      <c r="A652" s="11" t="s">
        <v>1199</v>
      </c>
      <c r="B652" s="14">
        <v>1.0325</v>
      </c>
    </row>
    <row r="653" spans="1:2" x14ac:dyDescent="0.2">
      <c r="A653" s="11" t="s">
        <v>1200</v>
      </c>
      <c r="B653" s="14">
        <v>2.6888999999999998</v>
      </c>
    </row>
    <row r="654" spans="1:2" x14ac:dyDescent="0.2">
      <c r="A654" s="11" t="s">
        <v>1201</v>
      </c>
      <c r="B654" s="14">
        <v>0.4017</v>
      </c>
    </row>
    <row r="655" spans="1:2" x14ac:dyDescent="0.2">
      <c r="A655" s="11" t="s">
        <v>1203</v>
      </c>
      <c r="B655" s="14">
        <v>0.67120000000000002</v>
      </c>
    </row>
    <row r="656" spans="1:2" x14ac:dyDescent="0.2">
      <c r="A656" s="11" t="s">
        <v>1204</v>
      </c>
      <c r="B656" s="14">
        <v>1.0853999999999999</v>
      </c>
    </row>
    <row r="657" spans="1:2" x14ac:dyDescent="0.2">
      <c r="A657" s="11" t="s">
        <v>1205</v>
      </c>
      <c r="B657" s="14">
        <v>1.7949999999999999</v>
      </c>
    </row>
    <row r="658" spans="1:2" x14ac:dyDescent="0.2">
      <c r="A658" s="11" t="s">
        <v>1206</v>
      </c>
      <c r="B658" s="14">
        <v>0.43030000000000002</v>
      </c>
    </row>
    <row r="659" spans="1:2" x14ac:dyDescent="0.2">
      <c r="A659" s="11" t="s">
        <v>1208</v>
      </c>
      <c r="B659" s="14">
        <v>0.61429999999999996</v>
      </c>
    </row>
    <row r="660" spans="1:2" x14ac:dyDescent="0.2">
      <c r="A660" s="11" t="s">
        <v>1209</v>
      </c>
      <c r="B660" s="14">
        <v>0.95760000000000001</v>
      </c>
    </row>
    <row r="661" spans="1:2" x14ac:dyDescent="0.2">
      <c r="A661" s="11" t="s">
        <v>1210</v>
      </c>
      <c r="B661" s="14">
        <v>2.1164000000000001</v>
      </c>
    </row>
    <row r="662" spans="1:2" x14ac:dyDescent="0.2">
      <c r="A662" s="11" t="s">
        <v>1211</v>
      </c>
      <c r="B662" s="14">
        <v>0.50249999999999995</v>
      </c>
    </row>
    <row r="663" spans="1:2" x14ac:dyDescent="0.2">
      <c r="A663" s="11" t="s">
        <v>1213</v>
      </c>
      <c r="B663" s="14">
        <v>0.63290000000000002</v>
      </c>
    </row>
    <row r="664" spans="1:2" x14ac:dyDescent="0.2">
      <c r="A664" s="11" t="s">
        <v>1214</v>
      </c>
      <c r="B664" s="14">
        <v>0.92759999999999998</v>
      </c>
    </row>
    <row r="665" spans="1:2" x14ac:dyDescent="0.2">
      <c r="A665" s="11" t="s">
        <v>1215</v>
      </c>
      <c r="B665" s="14">
        <v>2.2597</v>
      </c>
    </row>
    <row r="666" spans="1:2" x14ac:dyDescent="0.2">
      <c r="A666" s="11" t="s">
        <v>1216</v>
      </c>
      <c r="B666" s="14">
        <v>0.37309999999999999</v>
      </c>
    </row>
    <row r="667" spans="1:2" x14ac:dyDescent="0.2">
      <c r="A667" s="11" t="s">
        <v>1218</v>
      </c>
      <c r="B667" s="14">
        <v>0.53090000000000004</v>
      </c>
    </row>
    <row r="668" spans="1:2" x14ac:dyDescent="0.2">
      <c r="A668" s="11" t="s">
        <v>1219</v>
      </c>
      <c r="B668" s="14">
        <v>0.82909999999999995</v>
      </c>
    </row>
    <row r="669" spans="1:2" x14ac:dyDescent="0.2">
      <c r="A669" s="11" t="s">
        <v>1220</v>
      </c>
      <c r="B669" s="14">
        <v>2.1457999999999999</v>
      </c>
    </row>
    <row r="670" spans="1:2" x14ac:dyDescent="0.2">
      <c r="A670" s="11" t="s">
        <v>1221</v>
      </c>
      <c r="B670" s="14">
        <v>1.3776999999999999</v>
      </c>
    </row>
    <row r="671" spans="1:2" x14ac:dyDescent="0.2">
      <c r="A671" s="11" t="s">
        <v>1223</v>
      </c>
      <c r="B671" s="14">
        <v>1.8331999999999999</v>
      </c>
    </row>
    <row r="672" spans="1:2" x14ac:dyDescent="0.2">
      <c r="A672" s="11" t="s">
        <v>1224</v>
      </c>
      <c r="B672" s="14">
        <v>3.0638999999999998</v>
      </c>
    </row>
    <row r="673" spans="1:2" x14ac:dyDescent="0.2">
      <c r="A673" s="11" t="s">
        <v>1225</v>
      </c>
      <c r="B673" s="14">
        <v>7.1871</v>
      </c>
    </row>
    <row r="674" spans="1:2" x14ac:dyDescent="0.2">
      <c r="A674" s="11" t="s">
        <v>1226</v>
      </c>
      <c r="B674" s="14">
        <v>1.2873000000000001</v>
      </c>
    </row>
    <row r="675" spans="1:2" x14ac:dyDescent="0.2">
      <c r="A675" s="11" t="s">
        <v>1228</v>
      </c>
      <c r="B675" s="14">
        <v>1.4802</v>
      </c>
    </row>
    <row r="676" spans="1:2" x14ac:dyDescent="0.2">
      <c r="A676" s="11" t="s">
        <v>1229</v>
      </c>
      <c r="B676" s="14">
        <v>2.3077999999999999</v>
      </c>
    </row>
    <row r="677" spans="1:2" x14ac:dyDescent="0.2">
      <c r="A677" s="11" t="s">
        <v>1230</v>
      </c>
      <c r="B677" s="14">
        <v>6.3752000000000004</v>
      </c>
    </row>
    <row r="678" spans="1:2" x14ac:dyDescent="0.2">
      <c r="A678" s="11" t="s">
        <v>1231</v>
      </c>
      <c r="B678" s="14">
        <v>0.74270000000000003</v>
      </c>
    </row>
    <row r="679" spans="1:2" x14ac:dyDescent="0.2">
      <c r="A679" s="11" t="s">
        <v>1233</v>
      </c>
      <c r="B679" s="14">
        <v>0.97050000000000003</v>
      </c>
    </row>
    <row r="680" spans="1:2" x14ac:dyDescent="0.2">
      <c r="A680" s="11" t="s">
        <v>1234</v>
      </c>
      <c r="B680" s="14">
        <v>1.9646999999999999</v>
      </c>
    </row>
    <row r="681" spans="1:2" x14ac:dyDescent="0.2">
      <c r="A681" s="11" t="s">
        <v>1235</v>
      </c>
      <c r="B681" s="14">
        <v>4.4513999999999996</v>
      </c>
    </row>
    <row r="682" spans="1:2" x14ac:dyDescent="0.2">
      <c r="A682" s="11" t="s">
        <v>1236</v>
      </c>
      <c r="B682" s="14">
        <v>1.1141000000000001</v>
      </c>
    </row>
    <row r="683" spans="1:2" x14ac:dyDescent="0.2">
      <c r="A683" s="11" t="s">
        <v>1238</v>
      </c>
      <c r="B683" s="14">
        <v>1.4870000000000001</v>
      </c>
    </row>
    <row r="684" spans="1:2" x14ac:dyDescent="0.2">
      <c r="A684" s="11" t="s">
        <v>1239</v>
      </c>
      <c r="B684" s="14">
        <v>2.2978000000000001</v>
      </c>
    </row>
    <row r="685" spans="1:2" x14ac:dyDescent="0.2">
      <c r="A685" s="11" t="s">
        <v>1240</v>
      </c>
      <c r="B685" s="14">
        <v>4.9185999999999996</v>
      </c>
    </row>
    <row r="686" spans="1:2" x14ac:dyDescent="0.2">
      <c r="A686" s="11" t="s">
        <v>1241</v>
      </c>
      <c r="B686" s="14">
        <v>0.4027</v>
      </c>
    </row>
    <row r="687" spans="1:2" x14ac:dyDescent="0.2">
      <c r="A687" s="11" t="s">
        <v>1243</v>
      </c>
      <c r="B687" s="14">
        <v>0.5484</v>
      </c>
    </row>
    <row r="688" spans="1:2" x14ac:dyDescent="0.2">
      <c r="A688" s="11" t="s">
        <v>1244</v>
      </c>
      <c r="B688" s="14">
        <v>0.81979999999999997</v>
      </c>
    </row>
    <row r="689" spans="1:2" x14ac:dyDescent="0.2">
      <c r="A689" s="11" t="s">
        <v>1245</v>
      </c>
      <c r="B689" s="14">
        <v>2.1345000000000001</v>
      </c>
    </row>
    <row r="690" spans="1:2" x14ac:dyDescent="0.2">
      <c r="A690" s="11" t="s">
        <v>1246</v>
      </c>
      <c r="B690" s="14">
        <v>0.33939999999999998</v>
      </c>
    </row>
    <row r="691" spans="1:2" x14ac:dyDescent="0.2">
      <c r="A691" s="11" t="s">
        <v>1248</v>
      </c>
      <c r="B691" s="14">
        <v>0.5474</v>
      </c>
    </row>
    <row r="692" spans="1:2" x14ac:dyDescent="0.2">
      <c r="A692" s="11" t="s">
        <v>1249</v>
      </c>
      <c r="B692" s="14">
        <v>0.84489999999999998</v>
      </c>
    </row>
    <row r="693" spans="1:2" x14ac:dyDescent="0.2">
      <c r="A693" s="11" t="s">
        <v>1250</v>
      </c>
      <c r="B693" s="14">
        <v>1.8832</v>
      </c>
    </row>
    <row r="694" spans="1:2" x14ac:dyDescent="0.2">
      <c r="A694" s="11" t="s">
        <v>1251</v>
      </c>
      <c r="B694" s="14">
        <v>0.28949999999999998</v>
      </c>
    </row>
    <row r="695" spans="1:2" x14ac:dyDescent="0.2">
      <c r="A695" s="11" t="s">
        <v>1253</v>
      </c>
      <c r="B695" s="14">
        <v>0.47770000000000001</v>
      </c>
    </row>
    <row r="696" spans="1:2" x14ac:dyDescent="0.2">
      <c r="A696" s="11" t="s">
        <v>1254</v>
      </c>
      <c r="B696" s="14">
        <v>0.70940000000000003</v>
      </c>
    </row>
    <row r="697" spans="1:2" x14ac:dyDescent="0.2">
      <c r="A697" s="11" t="s">
        <v>1255</v>
      </c>
      <c r="B697" s="14">
        <v>1.5848</v>
      </c>
    </row>
    <row r="698" spans="1:2" x14ac:dyDescent="0.2">
      <c r="A698" s="11" t="s">
        <v>1256</v>
      </c>
      <c r="B698" s="14">
        <v>0.46079999999999999</v>
      </c>
    </row>
    <row r="699" spans="1:2" x14ac:dyDescent="0.2">
      <c r="A699" s="11" t="s">
        <v>1258</v>
      </c>
      <c r="B699" s="14">
        <v>0.61</v>
      </c>
    </row>
    <row r="700" spans="1:2" x14ac:dyDescent="0.2">
      <c r="A700" s="11" t="s">
        <v>1259</v>
      </c>
      <c r="B700" s="14">
        <v>1.0640000000000001</v>
      </c>
    </row>
    <row r="701" spans="1:2" x14ac:dyDescent="0.2">
      <c r="A701" s="11" t="s">
        <v>1260</v>
      </c>
      <c r="B701" s="14">
        <v>3.1476999999999999</v>
      </c>
    </row>
    <row r="702" spans="1:2" x14ac:dyDescent="0.2">
      <c r="A702" s="11" t="s">
        <v>1261</v>
      </c>
      <c r="B702" s="14">
        <v>0.45129999999999998</v>
      </c>
    </row>
    <row r="703" spans="1:2" x14ac:dyDescent="0.2">
      <c r="A703" s="11" t="s">
        <v>1263</v>
      </c>
      <c r="B703" s="14">
        <v>0.67979999999999996</v>
      </c>
    </row>
    <row r="704" spans="1:2" x14ac:dyDescent="0.2">
      <c r="A704" s="11" t="s">
        <v>1264</v>
      </c>
      <c r="B704" s="14">
        <v>1.0147999999999999</v>
      </c>
    </row>
    <row r="705" spans="1:2" x14ac:dyDescent="0.2">
      <c r="A705" s="11" t="s">
        <v>1265</v>
      </c>
      <c r="B705" s="14">
        <v>2.2610000000000001</v>
      </c>
    </row>
    <row r="706" spans="1:2" x14ac:dyDescent="0.2">
      <c r="A706" s="11" t="s">
        <v>1266</v>
      </c>
      <c r="B706" s="14">
        <v>0.4123</v>
      </c>
    </row>
    <row r="707" spans="1:2" x14ac:dyDescent="0.2">
      <c r="A707" s="11" t="s">
        <v>1268</v>
      </c>
      <c r="B707" s="14">
        <v>0.53920000000000001</v>
      </c>
    </row>
    <row r="708" spans="1:2" x14ac:dyDescent="0.2">
      <c r="A708" s="11" t="s">
        <v>1269</v>
      </c>
      <c r="B708" s="14">
        <v>0.80110000000000003</v>
      </c>
    </row>
    <row r="709" spans="1:2" x14ac:dyDescent="0.2">
      <c r="A709" s="11" t="s">
        <v>1270</v>
      </c>
      <c r="B709" s="14">
        <v>1.8122</v>
      </c>
    </row>
    <row r="710" spans="1:2" x14ac:dyDescent="0.2">
      <c r="A710" s="11" t="s">
        <v>1271</v>
      </c>
      <c r="B710" s="14">
        <v>4.4348000000000001</v>
      </c>
    </row>
    <row r="711" spans="1:2" x14ac:dyDescent="0.2">
      <c r="A711" s="11" t="s">
        <v>1273</v>
      </c>
      <c r="B711" s="14">
        <v>5.0194999999999999</v>
      </c>
    </row>
    <row r="712" spans="1:2" x14ac:dyDescent="0.2">
      <c r="A712" s="11" t="s">
        <v>1274</v>
      </c>
      <c r="B712" s="14">
        <v>6.27</v>
      </c>
    </row>
    <row r="713" spans="1:2" x14ac:dyDescent="0.2">
      <c r="A713" s="11" t="s">
        <v>1275</v>
      </c>
      <c r="B713" s="14">
        <v>9.7894000000000005</v>
      </c>
    </row>
    <row r="714" spans="1:2" x14ac:dyDescent="0.2">
      <c r="A714" s="11" t="s">
        <v>1276</v>
      </c>
      <c r="B714" s="14">
        <v>1.4362999999999999</v>
      </c>
    </row>
    <row r="715" spans="1:2" x14ac:dyDescent="0.2">
      <c r="A715" s="11" t="s">
        <v>1278</v>
      </c>
      <c r="B715" s="14">
        <v>2.2031000000000001</v>
      </c>
    </row>
    <row r="716" spans="1:2" x14ac:dyDescent="0.2">
      <c r="A716" s="11" t="s">
        <v>1279</v>
      </c>
      <c r="B716" s="14">
        <v>3.0918999999999999</v>
      </c>
    </row>
    <row r="717" spans="1:2" x14ac:dyDescent="0.2">
      <c r="A717" s="11" t="s">
        <v>1280</v>
      </c>
      <c r="B717" s="14">
        <v>6.2434000000000003</v>
      </c>
    </row>
    <row r="718" spans="1:2" x14ac:dyDescent="0.2">
      <c r="A718" s="11" t="s">
        <v>1281</v>
      </c>
      <c r="B718" s="14">
        <v>1.3329</v>
      </c>
    </row>
    <row r="719" spans="1:2" x14ac:dyDescent="0.2">
      <c r="A719" s="11" t="s">
        <v>1283</v>
      </c>
      <c r="B719" s="14">
        <v>1.5986</v>
      </c>
    </row>
    <row r="720" spans="1:2" x14ac:dyDescent="0.2">
      <c r="A720" s="11" t="s">
        <v>1284</v>
      </c>
      <c r="B720" s="14">
        <v>2.4497</v>
      </c>
    </row>
    <row r="721" spans="1:2" x14ac:dyDescent="0.2">
      <c r="A721" s="11" t="s">
        <v>1285</v>
      </c>
      <c r="B721" s="14">
        <v>4.9775999999999998</v>
      </c>
    </row>
    <row r="722" spans="1:2" x14ac:dyDescent="0.2">
      <c r="A722" s="11" t="s">
        <v>1286</v>
      </c>
      <c r="B722" s="14">
        <v>1.1048</v>
      </c>
    </row>
    <row r="723" spans="1:2" x14ac:dyDescent="0.2">
      <c r="A723" s="11" t="s">
        <v>1288</v>
      </c>
      <c r="B723" s="14">
        <v>1.3205</v>
      </c>
    </row>
    <row r="724" spans="1:2" x14ac:dyDescent="0.2">
      <c r="A724" s="11" t="s">
        <v>1289</v>
      </c>
      <c r="B724" s="14">
        <v>2.0065</v>
      </c>
    </row>
    <row r="725" spans="1:2" x14ac:dyDescent="0.2">
      <c r="A725" s="11" t="s">
        <v>1290</v>
      </c>
      <c r="B725" s="14">
        <v>4.3174000000000001</v>
      </c>
    </row>
    <row r="726" spans="1:2" x14ac:dyDescent="0.2">
      <c r="A726" s="11" t="s">
        <v>1291</v>
      </c>
      <c r="B726" s="14">
        <v>0.93820000000000003</v>
      </c>
    </row>
    <row r="727" spans="1:2" x14ac:dyDescent="0.2">
      <c r="A727" s="11" t="s">
        <v>1293</v>
      </c>
      <c r="B727" s="14">
        <v>1.2968</v>
      </c>
    </row>
    <row r="728" spans="1:2" x14ac:dyDescent="0.2">
      <c r="A728" s="11" t="s">
        <v>1294</v>
      </c>
      <c r="B728" s="14">
        <v>2.1497999999999999</v>
      </c>
    </row>
    <row r="729" spans="1:2" x14ac:dyDescent="0.2">
      <c r="A729" s="11" t="s">
        <v>1295</v>
      </c>
      <c r="B729" s="14">
        <v>3.9918999999999998</v>
      </c>
    </row>
    <row r="730" spans="1:2" x14ac:dyDescent="0.2">
      <c r="A730" s="11" t="s">
        <v>1296</v>
      </c>
      <c r="B730" s="14">
        <v>0.82279999999999998</v>
      </c>
    </row>
    <row r="731" spans="1:2" x14ac:dyDescent="0.2">
      <c r="A731" s="11" t="s">
        <v>1298</v>
      </c>
      <c r="B731" s="14">
        <v>1.1706000000000001</v>
      </c>
    </row>
    <row r="732" spans="1:2" x14ac:dyDescent="0.2">
      <c r="A732" s="11" t="s">
        <v>1299</v>
      </c>
      <c r="B732" s="14">
        <v>1.66</v>
      </c>
    </row>
    <row r="733" spans="1:2" x14ac:dyDescent="0.2">
      <c r="A733" s="11" t="s">
        <v>1300</v>
      </c>
      <c r="B733" s="14">
        <v>3.2038000000000002</v>
      </c>
    </row>
    <row r="734" spans="1:2" x14ac:dyDescent="0.2">
      <c r="A734" s="11" t="s">
        <v>1301</v>
      </c>
      <c r="B734" s="14">
        <v>0.6835</v>
      </c>
    </row>
    <row r="735" spans="1:2" x14ac:dyDescent="0.2">
      <c r="A735" s="11" t="s">
        <v>1303</v>
      </c>
      <c r="B735" s="14">
        <v>0.88160000000000005</v>
      </c>
    </row>
    <row r="736" spans="1:2" x14ac:dyDescent="0.2">
      <c r="A736" s="11" t="s">
        <v>1304</v>
      </c>
      <c r="B736" s="14">
        <v>1.4649000000000001</v>
      </c>
    </row>
    <row r="737" spans="1:2" x14ac:dyDescent="0.2">
      <c r="A737" s="11" t="s">
        <v>1305</v>
      </c>
      <c r="B737" s="14">
        <v>3.0697000000000001</v>
      </c>
    </row>
    <row r="738" spans="1:2" x14ac:dyDescent="0.2">
      <c r="A738" s="11" t="s">
        <v>1306</v>
      </c>
      <c r="B738" s="14">
        <v>1.2403</v>
      </c>
    </row>
    <row r="739" spans="1:2" x14ac:dyDescent="0.2">
      <c r="A739" s="11" t="s">
        <v>1308</v>
      </c>
      <c r="B739" s="14">
        <v>1.3653</v>
      </c>
    </row>
    <row r="740" spans="1:2" x14ac:dyDescent="0.2">
      <c r="A740" s="11" t="s">
        <v>1309</v>
      </c>
      <c r="B740" s="14">
        <v>2.0219999999999998</v>
      </c>
    </row>
    <row r="741" spans="1:2" x14ac:dyDescent="0.2">
      <c r="A741" s="11" t="s">
        <v>1310</v>
      </c>
      <c r="B741" s="14">
        <v>4.6611000000000002</v>
      </c>
    </row>
    <row r="742" spans="1:2" x14ac:dyDescent="0.2">
      <c r="A742" s="11" t="s">
        <v>1311</v>
      </c>
      <c r="B742" s="14">
        <v>0.50939999999999996</v>
      </c>
    </row>
    <row r="743" spans="1:2" x14ac:dyDescent="0.2">
      <c r="A743" s="11" t="s">
        <v>1313</v>
      </c>
      <c r="B743" s="14">
        <v>0.65300000000000002</v>
      </c>
    </row>
    <row r="744" spans="1:2" x14ac:dyDescent="0.2">
      <c r="A744" s="11" t="s">
        <v>1314</v>
      </c>
      <c r="B744" s="14">
        <v>0.84440000000000004</v>
      </c>
    </row>
    <row r="745" spans="1:2" x14ac:dyDescent="0.2">
      <c r="A745" s="11" t="s">
        <v>1315</v>
      </c>
      <c r="B745" s="14">
        <v>2.222</v>
      </c>
    </row>
    <row r="746" spans="1:2" x14ac:dyDescent="0.2">
      <c r="A746" s="11" t="s">
        <v>1316</v>
      </c>
      <c r="B746" s="14">
        <v>0.53210000000000002</v>
      </c>
    </row>
    <row r="747" spans="1:2" x14ac:dyDescent="0.2">
      <c r="A747" s="11" t="s">
        <v>1318</v>
      </c>
      <c r="B747" s="14">
        <v>0.66310000000000002</v>
      </c>
    </row>
    <row r="748" spans="1:2" x14ac:dyDescent="0.2">
      <c r="A748" s="11" t="s">
        <v>1319</v>
      </c>
      <c r="B748" s="14">
        <v>1.0810999999999999</v>
      </c>
    </row>
    <row r="749" spans="1:2" x14ac:dyDescent="0.2">
      <c r="A749" s="11" t="s">
        <v>1320</v>
      </c>
      <c r="B749" s="14">
        <v>2.0007999999999999</v>
      </c>
    </row>
    <row r="750" spans="1:2" x14ac:dyDescent="0.2">
      <c r="A750" s="11" t="s">
        <v>1321</v>
      </c>
      <c r="B750" s="14">
        <v>0.39369999999999999</v>
      </c>
    </row>
    <row r="751" spans="1:2" x14ac:dyDescent="0.2">
      <c r="A751" s="11" t="s">
        <v>1323</v>
      </c>
      <c r="B751" s="14">
        <v>0.55489999999999995</v>
      </c>
    </row>
    <row r="752" spans="1:2" x14ac:dyDescent="0.2">
      <c r="A752" s="11" t="s">
        <v>1324</v>
      </c>
      <c r="B752" s="14">
        <v>0.98140000000000005</v>
      </c>
    </row>
    <row r="753" spans="1:2" x14ac:dyDescent="0.2">
      <c r="A753" s="11" t="s">
        <v>1325</v>
      </c>
      <c r="B753" s="14">
        <v>2.6006</v>
      </c>
    </row>
    <row r="754" spans="1:2" x14ac:dyDescent="0.2">
      <c r="A754" s="11" t="s">
        <v>1326</v>
      </c>
      <c r="B754" s="14">
        <v>0.42849999999999999</v>
      </c>
    </row>
    <row r="755" spans="1:2" x14ac:dyDescent="0.2">
      <c r="A755" s="11" t="s">
        <v>1328</v>
      </c>
      <c r="B755" s="14">
        <v>0.58260000000000001</v>
      </c>
    </row>
    <row r="756" spans="1:2" x14ac:dyDescent="0.2">
      <c r="A756" s="11" t="s">
        <v>1329</v>
      </c>
      <c r="B756" s="14">
        <v>0.82030000000000003</v>
      </c>
    </row>
    <row r="757" spans="1:2" x14ac:dyDescent="0.2">
      <c r="A757" s="11" t="s">
        <v>1330</v>
      </c>
      <c r="B757" s="14">
        <v>1.4878</v>
      </c>
    </row>
    <row r="758" spans="1:2" x14ac:dyDescent="0.2">
      <c r="A758" s="11" t="s">
        <v>1331</v>
      </c>
      <c r="B758" s="14">
        <v>0.45569999999999999</v>
      </c>
    </row>
    <row r="759" spans="1:2" x14ac:dyDescent="0.2">
      <c r="A759" s="11" t="s">
        <v>1333</v>
      </c>
      <c r="B759" s="14">
        <v>0.57430000000000003</v>
      </c>
    </row>
    <row r="760" spans="1:2" x14ac:dyDescent="0.2">
      <c r="A760" s="11" t="s">
        <v>1334</v>
      </c>
      <c r="B760" s="14">
        <v>0.9325</v>
      </c>
    </row>
    <row r="761" spans="1:2" x14ac:dyDescent="0.2">
      <c r="A761" s="11" t="s">
        <v>1335</v>
      </c>
      <c r="B761" s="14">
        <v>1.8832</v>
      </c>
    </row>
    <row r="762" spans="1:2" x14ac:dyDescent="0.2">
      <c r="A762" s="11" t="s">
        <v>1336</v>
      </c>
      <c r="B762" s="14">
        <v>0.3513</v>
      </c>
    </row>
    <row r="763" spans="1:2" x14ac:dyDescent="0.2">
      <c r="A763" s="11" t="s">
        <v>1338</v>
      </c>
      <c r="B763" s="14">
        <v>0.60129999999999995</v>
      </c>
    </row>
    <row r="764" spans="1:2" x14ac:dyDescent="0.2">
      <c r="A764" s="11" t="s">
        <v>1339</v>
      </c>
      <c r="B764" s="14">
        <v>0.95220000000000005</v>
      </c>
    </row>
    <row r="765" spans="1:2" x14ac:dyDescent="0.2">
      <c r="A765" s="11" t="s">
        <v>1340</v>
      </c>
      <c r="B765" s="14">
        <v>1.8634999999999999</v>
      </c>
    </row>
    <row r="766" spans="1:2" x14ac:dyDescent="0.2">
      <c r="A766" s="11" t="s">
        <v>1341</v>
      </c>
      <c r="B766" s="14">
        <v>0.45269999999999999</v>
      </c>
    </row>
    <row r="767" spans="1:2" x14ac:dyDescent="0.2">
      <c r="A767" s="11" t="s">
        <v>1343</v>
      </c>
      <c r="B767" s="14">
        <v>0.61560000000000004</v>
      </c>
    </row>
    <row r="768" spans="1:2" x14ac:dyDescent="0.2">
      <c r="A768" s="11" t="s">
        <v>1344</v>
      </c>
      <c r="B768" s="14">
        <v>0.90939999999999999</v>
      </c>
    </row>
    <row r="769" spans="1:2" x14ac:dyDescent="0.2">
      <c r="A769" s="11" t="s">
        <v>1345</v>
      </c>
      <c r="B769" s="14">
        <v>1.9355</v>
      </c>
    </row>
    <row r="770" spans="1:2" x14ac:dyDescent="0.2">
      <c r="A770" s="11" t="s">
        <v>1346</v>
      </c>
      <c r="B770" s="14">
        <v>1.2442</v>
      </c>
    </row>
    <row r="771" spans="1:2" x14ac:dyDescent="0.2">
      <c r="A771" s="11" t="s">
        <v>1348</v>
      </c>
      <c r="B771" s="14">
        <v>1.4376</v>
      </c>
    </row>
    <row r="772" spans="1:2" x14ac:dyDescent="0.2">
      <c r="A772" s="11" t="s">
        <v>1349</v>
      </c>
      <c r="B772" s="14">
        <v>2.3561000000000001</v>
      </c>
    </row>
    <row r="773" spans="1:2" x14ac:dyDescent="0.2">
      <c r="A773" s="11" t="s">
        <v>1350</v>
      </c>
      <c r="B773" s="14">
        <v>5.3103999999999996</v>
      </c>
    </row>
    <row r="774" spans="1:2" x14ac:dyDescent="0.2">
      <c r="A774" s="11" t="s">
        <v>1351</v>
      </c>
      <c r="B774" s="14">
        <v>0.68210000000000004</v>
      </c>
    </row>
    <row r="775" spans="1:2" x14ac:dyDescent="0.2">
      <c r="A775" s="11" t="s">
        <v>1353</v>
      </c>
      <c r="B775" s="14">
        <v>1.2688999999999999</v>
      </c>
    </row>
    <row r="776" spans="1:2" x14ac:dyDescent="0.2">
      <c r="A776" s="11" t="s">
        <v>1354</v>
      </c>
      <c r="B776" s="14">
        <v>1.7768999999999999</v>
      </c>
    </row>
    <row r="777" spans="1:2" x14ac:dyDescent="0.2">
      <c r="A777" s="11" t="s">
        <v>1355</v>
      </c>
      <c r="B777" s="14">
        <v>4.8272000000000004</v>
      </c>
    </row>
    <row r="778" spans="1:2" x14ac:dyDescent="0.2">
      <c r="A778" s="11" t="s">
        <v>1356</v>
      </c>
      <c r="B778" s="14">
        <v>0.6</v>
      </c>
    </row>
    <row r="779" spans="1:2" x14ac:dyDescent="0.2">
      <c r="A779" s="11" t="s">
        <v>1358</v>
      </c>
      <c r="B779" s="14">
        <v>0.76160000000000005</v>
      </c>
    </row>
    <row r="780" spans="1:2" x14ac:dyDescent="0.2">
      <c r="A780" s="11" t="s">
        <v>1359</v>
      </c>
      <c r="B780" s="14">
        <v>1.4862</v>
      </c>
    </row>
    <row r="781" spans="1:2" x14ac:dyDescent="0.2">
      <c r="A781" s="11" t="s">
        <v>1360</v>
      </c>
      <c r="B781" s="14">
        <v>3.1739000000000002</v>
      </c>
    </row>
    <row r="782" spans="1:2" x14ac:dyDescent="0.2">
      <c r="A782" s="11" t="s">
        <v>1361</v>
      </c>
      <c r="B782" s="14">
        <v>0.60450000000000004</v>
      </c>
    </row>
    <row r="783" spans="1:2" x14ac:dyDescent="0.2">
      <c r="A783" s="11" t="s">
        <v>1363</v>
      </c>
      <c r="B783" s="14">
        <v>1.1928000000000001</v>
      </c>
    </row>
    <row r="784" spans="1:2" x14ac:dyDescent="0.2">
      <c r="A784" s="11" t="s">
        <v>1364</v>
      </c>
      <c r="B784" s="14">
        <v>2.2501000000000002</v>
      </c>
    </row>
    <row r="785" spans="1:2" x14ac:dyDescent="0.2">
      <c r="A785" s="11" t="s">
        <v>1365</v>
      </c>
      <c r="B785" s="14">
        <v>4.4067999999999996</v>
      </c>
    </row>
    <row r="786" spans="1:2" x14ac:dyDescent="0.2">
      <c r="A786" s="11" t="s">
        <v>1366</v>
      </c>
      <c r="B786" s="14">
        <v>0.77439999999999998</v>
      </c>
    </row>
    <row r="787" spans="1:2" x14ac:dyDescent="0.2">
      <c r="A787" s="11" t="s">
        <v>1368</v>
      </c>
      <c r="B787" s="14">
        <v>1.1817</v>
      </c>
    </row>
    <row r="788" spans="1:2" x14ac:dyDescent="0.2">
      <c r="A788" s="11" t="s">
        <v>1369</v>
      </c>
      <c r="B788" s="14">
        <v>1.5468</v>
      </c>
    </row>
    <row r="789" spans="1:2" x14ac:dyDescent="0.2">
      <c r="A789" s="11" t="s">
        <v>1370</v>
      </c>
      <c r="B789" s="14">
        <v>4.6632999999999996</v>
      </c>
    </row>
    <row r="790" spans="1:2" x14ac:dyDescent="0.2">
      <c r="A790" s="11" t="s">
        <v>1371</v>
      </c>
      <c r="B790" s="14">
        <v>0.42</v>
      </c>
    </row>
    <row r="791" spans="1:2" x14ac:dyDescent="0.2">
      <c r="A791" s="11" t="s">
        <v>1373</v>
      </c>
      <c r="B791" s="14">
        <v>0.68969999999999998</v>
      </c>
    </row>
    <row r="792" spans="1:2" x14ac:dyDescent="0.2">
      <c r="A792" s="11" t="s">
        <v>1374</v>
      </c>
      <c r="B792" s="14">
        <v>1.0409999999999999</v>
      </c>
    </row>
    <row r="793" spans="1:2" x14ac:dyDescent="0.2">
      <c r="A793" s="11" t="s">
        <v>1375</v>
      </c>
      <c r="B793" s="14">
        <v>1.8942000000000001</v>
      </c>
    </row>
    <row r="794" spans="1:2" x14ac:dyDescent="0.2">
      <c r="A794" s="11" t="s">
        <v>1376</v>
      </c>
      <c r="B794" s="14">
        <v>0.4204</v>
      </c>
    </row>
    <row r="795" spans="1:2" x14ac:dyDescent="0.2">
      <c r="A795" s="11" t="s">
        <v>1378</v>
      </c>
      <c r="B795" s="14">
        <v>0.58279999999999998</v>
      </c>
    </row>
    <row r="796" spans="1:2" x14ac:dyDescent="0.2">
      <c r="A796" s="11" t="s">
        <v>1379</v>
      </c>
      <c r="B796" s="14">
        <v>0.87870000000000004</v>
      </c>
    </row>
    <row r="797" spans="1:2" x14ac:dyDescent="0.2">
      <c r="A797" s="11" t="s">
        <v>1380</v>
      </c>
      <c r="B797" s="14">
        <v>1.8805000000000001</v>
      </c>
    </row>
    <row r="798" spans="1:2" x14ac:dyDescent="0.2">
      <c r="A798" s="11" t="s">
        <v>1381</v>
      </c>
      <c r="B798" s="14">
        <v>1.1593</v>
      </c>
    </row>
    <row r="799" spans="1:2" x14ac:dyDescent="0.2">
      <c r="A799" s="11" t="s">
        <v>1383</v>
      </c>
      <c r="B799" s="14">
        <v>1.4471000000000001</v>
      </c>
    </row>
    <row r="800" spans="1:2" x14ac:dyDescent="0.2">
      <c r="A800" s="11" t="s">
        <v>1384</v>
      </c>
      <c r="B800" s="14">
        <v>2.6968000000000001</v>
      </c>
    </row>
    <row r="801" spans="1:2" x14ac:dyDescent="0.2">
      <c r="A801" s="11" t="s">
        <v>1385</v>
      </c>
      <c r="B801" s="14">
        <v>5.4295</v>
      </c>
    </row>
    <row r="802" spans="1:2" x14ac:dyDescent="0.2">
      <c r="A802" s="11" t="s">
        <v>1386</v>
      </c>
      <c r="B802" s="14">
        <v>1.1927000000000001</v>
      </c>
    </row>
    <row r="803" spans="1:2" x14ac:dyDescent="0.2">
      <c r="A803" s="11" t="s">
        <v>1388</v>
      </c>
      <c r="B803" s="14">
        <v>1.5304</v>
      </c>
    </row>
    <row r="804" spans="1:2" x14ac:dyDescent="0.2">
      <c r="A804" s="11" t="s">
        <v>1389</v>
      </c>
      <c r="B804" s="14">
        <v>2.3534000000000002</v>
      </c>
    </row>
    <row r="805" spans="1:2" x14ac:dyDescent="0.2">
      <c r="A805" s="11" t="s">
        <v>1390</v>
      </c>
      <c r="B805" s="14">
        <v>5.3133999999999997</v>
      </c>
    </row>
    <row r="806" spans="1:2" x14ac:dyDescent="0.2">
      <c r="A806" s="11" t="s">
        <v>1391</v>
      </c>
      <c r="B806" s="14">
        <v>1.0642</v>
      </c>
    </row>
    <row r="807" spans="1:2" x14ac:dyDescent="0.2">
      <c r="A807" s="11" t="s">
        <v>1393</v>
      </c>
      <c r="B807" s="14">
        <v>1.2437</v>
      </c>
    </row>
    <row r="808" spans="1:2" x14ac:dyDescent="0.2">
      <c r="A808" s="11" t="s">
        <v>1394</v>
      </c>
      <c r="B808" s="14">
        <v>2.0663999999999998</v>
      </c>
    </row>
    <row r="809" spans="1:2" x14ac:dyDescent="0.2">
      <c r="A809" s="11" t="s">
        <v>1395</v>
      </c>
      <c r="B809" s="14">
        <v>4.3959000000000001</v>
      </c>
    </row>
    <row r="810" spans="1:2" x14ac:dyDescent="0.2">
      <c r="A810" s="11" t="s">
        <v>1396</v>
      </c>
      <c r="B810" s="14">
        <v>0.83709999999999996</v>
      </c>
    </row>
    <row r="811" spans="1:2" x14ac:dyDescent="0.2">
      <c r="A811" s="11" t="s">
        <v>1398</v>
      </c>
      <c r="B811" s="14">
        <v>0.99209999999999998</v>
      </c>
    </row>
    <row r="812" spans="1:2" x14ac:dyDescent="0.2">
      <c r="A812" s="11" t="s">
        <v>1399</v>
      </c>
      <c r="B812" s="14">
        <v>1.6554</v>
      </c>
    </row>
    <row r="813" spans="1:2" x14ac:dyDescent="0.2">
      <c r="A813" s="11" t="s">
        <v>1400</v>
      </c>
      <c r="B813" s="14">
        <v>4.1452999999999998</v>
      </c>
    </row>
    <row r="814" spans="1:2" x14ac:dyDescent="0.2">
      <c r="A814" s="11" t="s">
        <v>1401</v>
      </c>
      <c r="B814" s="14">
        <v>0.74150000000000005</v>
      </c>
    </row>
    <row r="815" spans="1:2" x14ac:dyDescent="0.2">
      <c r="A815" s="11" t="s">
        <v>1403</v>
      </c>
      <c r="B815" s="14">
        <v>0.96379999999999999</v>
      </c>
    </row>
    <row r="816" spans="1:2" x14ac:dyDescent="0.2">
      <c r="A816" s="11" t="s">
        <v>1404</v>
      </c>
      <c r="B816" s="14">
        <v>1.6742999999999999</v>
      </c>
    </row>
    <row r="817" spans="1:2" x14ac:dyDescent="0.2">
      <c r="A817" s="11" t="s">
        <v>1405</v>
      </c>
      <c r="B817" s="14">
        <v>4.1959999999999997</v>
      </c>
    </row>
    <row r="818" spans="1:2" x14ac:dyDescent="0.2">
      <c r="A818" s="11" t="s">
        <v>1406</v>
      </c>
      <c r="B818" s="14">
        <v>0.625</v>
      </c>
    </row>
    <row r="819" spans="1:2" x14ac:dyDescent="0.2">
      <c r="A819" s="11" t="s">
        <v>1408</v>
      </c>
      <c r="B819" s="14">
        <v>0.83530000000000004</v>
      </c>
    </row>
    <row r="820" spans="1:2" x14ac:dyDescent="0.2">
      <c r="A820" s="11" t="s">
        <v>1409</v>
      </c>
      <c r="B820" s="14">
        <v>1.4448000000000001</v>
      </c>
    </row>
    <row r="821" spans="1:2" x14ac:dyDescent="0.2">
      <c r="A821" s="11" t="s">
        <v>1410</v>
      </c>
      <c r="B821" s="14">
        <v>2.8875999999999999</v>
      </c>
    </row>
    <row r="822" spans="1:2" x14ac:dyDescent="0.2">
      <c r="A822" s="11" t="s">
        <v>1411</v>
      </c>
      <c r="B822" s="14">
        <v>0.70720000000000005</v>
      </c>
    </row>
    <row r="823" spans="1:2" x14ac:dyDescent="0.2">
      <c r="A823" s="11" t="s">
        <v>1413</v>
      </c>
      <c r="B823" s="14">
        <v>1.0195000000000001</v>
      </c>
    </row>
    <row r="824" spans="1:2" x14ac:dyDescent="0.2">
      <c r="A824" s="11" t="s">
        <v>1414</v>
      </c>
      <c r="B824" s="14">
        <v>1.8676999999999999</v>
      </c>
    </row>
    <row r="825" spans="1:2" x14ac:dyDescent="0.2">
      <c r="A825" s="11" t="s">
        <v>1415</v>
      </c>
      <c r="B825" s="14">
        <v>4.4856999999999996</v>
      </c>
    </row>
    <row r="826" spans="1:2" x14ac:dyDescent="0.2">
      <c r="A826" s="11" t="s">
        <v>1416</v>
      </c>
      <c r="B826" s="14">
        <v>0.81269999999999998</v>
      </c>
    </row>
    <row r="827" spans="1:2" x14ac:dyDescent="0.2">
      <c r="A827" s="11" t="s">
        <v>1418</v>
      </c>
      <c r="B827" s="14">
        <v>0.98829999999999996</v>
      </c>
    </row>
    <row r="828" spans="1:2" x14ac:dyDescent="0.2">
      <c r="A828" s="11" t="s">
        <v>1419</v>
      </c>
      <c r="B828" s="14">
        <v>1.7426999999999999</v>
      </c>
    </row>
    <row r="829" spans="1:2" x14ac:dyDescent="0.2">
      <c r="A829" s="11" t="s">
        <v>1420</v>
      </c>
      <c r="B829" s="14">
        <v>4.0373999999999999</v>
      </c>
    </row>
    <row r="830" spans="1:2" x14ac:dyDescent="0.2">
      <c r="A830" s="11" t="s">
        <v>1421</v>
      </c>
      <c r="B830" s="14">
        <v>0.49380000000000002</v>
      </c>
    </row>
    <row r="831" spans="1:2" x14ac:dyDescent="0.2">
      <c r="A831" s="11" t="s">
        <v>1423</v>
      </c>
      <c r="B831" s="14">
        <v>0.6532</v>
      </c>
    </row>
    <row r="832" spans="1:2" x14ac:dyDescent="0.2">
      <c r="A832" s="11" t="s">
        <v>1424</v>
      </c>
      <c r="B832" s="14">
        <v>1.0938000000000001</v>
      </c>
    </row>
    <row r="833" spans="1:2" x14ac:dyDescent="0.2">
      <c r="A833" s="11" t="s">
        <v>1425</v>
      </c>
      <c r="B833" s="14">
        <v>2.1309</v>
      </c>
    </row>
    <row r="834" spans="1:2" x14ac:dyDescent="0.2">
      <c r="A834" s="11" t="s">
        <v>1426</v>
      </c>
      <c r="B834" s="14">
        <v>0.47839999999999999</v>
      </c>
    </row>
    <row r="835" spans="1:2" x14ac:dyDescent="0.2">
      <c r="A835" s="11" t="s">
        <v>1428</v>
      </c>
      <c r="B835" s="14">
        <v>0.66210000000000002</v>
      </c>
    </row>
    <row r="836" spans="1:2" x14ac:dyDescent="0.2">
      <c r="A836" s="11" t="s">
        <v>1429</v>
      </c>
      <c r="B836" s="14">
        <v>1.0610999999999999</v>
      </c>
    </row>
    <row r="837" spans="1:2" x14ac:dyDescent="0.2">
      <c r="A837" s="11" t="s">
        <v>1430</v>
      </c>
      <c r="B837" s="14">
        <v>2.0219</v>
      </c>
    </row>
    <row r="838" spans="1:2" x14ac:dyDescent="0.2">
      <c r="A838" s="11" t="s">
        <v>1431</v>
      </c>
      <c r="B838" s="14">
        <v>0.40389999999999998</v>
      </c>
    </row>
    <row r="839" spans="1:2" x14ac:dyDescent="0.2">
      <c r="A839" s="11" t="s">
        <v>1433</v>
      </c>
      <c r="B839" s="14">
        <v>0.49740000000000001</v>
      </c>
    </row>
    <row r="840" spans="1:2" x14ac:dyDescent="0.2">
      <c r="A840" s="11" t="s">
        <v>1434</v>
      </c>
      <c r="B840" s="14">
        <v>0.81420000000000003</v>
      </c>
    </row>
    <row r="841" spans="1:2" x14ac:dyDescent="0.2">
      <c r="A841" s="11" t="s">
        <v>1435</v>
      </c>
      <c r="B841" s="14">
        <v>1.496</v>
      </c>
    </row>
    <row r="842" spans="1:2" x14ac:dyDescent="0.2">
      <c r="A842" s="11" t="s">
        <v>1436</v>
      </c>
      <c r="B842" s="14">
        <v>0.56969999999999998</v>
      </c>
    </row>
    <row r="843" spans="1:2" x14ac:dyDescent="0.2">
      <c r="A843" s="11" t="s">
        <v>1438</v>
      </c>
      <c r="B843" s="14">
        <v>0.69440000000000002</v>
      </c>
    </row>
    <row r="844" spans="1:2" x14ac:dyDescent="0.2">
      <c r="A844" s="11" t="s">
        <v>1439</v>
      </c>
      <c r="B844" s="14">
        <v>0.95399999999999996</v>
      </c>
    </row>
    <row r="845" spans="1:2" x14ac:dyDescent="0.2">
      <c r="A845" s="11" t="s">
        <v>1440</v>
      </c>
      <c r="B845" s="14">
        <v>2.2726000000000002</v>
      </c>
    </row>
    <row r="846" spans="1:2" x14ac:dyDescent="0.2">
      <c r="A846" s="11" t="s">
        <v>1441</v>
      </c>
      <c r="B846" s="14">
        <v>0.56399999999999995</v>
      </c>
    </row>
    <row r="847" spans="1:2" x14ac:dyDescent="0.2">
      <c r="A847" s="11" t="s">
        <v>1443</v>
      </c>
      <c r="B847" s="14">
        <v>0.61619999999999997</v>
      </c>
    </row>
    <row r="848" spans="1:2" x14ac:dyDescent="0.2">
      <c r="A848" s="11" t="s">
        <v>1444</v>
      </c>
      <c r="B848" s="14">
        <v>0.86460000000000004</v>
      </c>
    </row>
    <row r="849" spans="1:2" x14ac:dyDescent="0.2">
      <c r="A849" s="11" t="s">
        <v>1445</v>
      </c>
      <c r="B849" s="14">
        <v>2.4279999999999999</v>
      </c>
    </row>
    <row r="850" spans="1:2" x14ac:dyDescent="0.2">
      <c r="A850" s="11" t="s">
        <v>1446</v>
      </c>
      <c r="B850" s="14">
        <v>0.36380000000000001</v>
      </c>
    </row>
    <row r="851" spans="1:2" x14ac:dyDescent="0.2">
      <c r="A851" s="11" t="s">
        <v>1448</v>
      </c>
      <c r="B851" s="14">
        <v>0.44819999999999999</v>
      </c>
    </row>
    <row r="852" spans="1:2" x14ac:dyDescent="0.2">
      <c r="A852" s="11" t="s">
        <v>1449</v>
      </c>
      <c r="B852" s="14">
        <v>0.84599999999999997</v>
      </c>
    </row>
    <row r="853" spans="1:2" x14ac:dyDescent="0.2">
      <c r="A853" s="11" t="s">
        <v>1450</v>
      </c>
      <c r="B853" s="14">
        <v>3.4558</v>
      </c>
    </row>
    <row r="854" spans="1:2" x14ac:dyDescent="0.2">
      <c r="A854" s="11" t="s">
        <v>1451</v>
      </c>
      <c r="B854" s="14">
        <v>0.46870000000000001</v>
      </c>
    </row>
    <row r="855" spans="1:2" x14ac:dyDescent="0.2">
      <c r="A855" s="11" t="s">
        <v>1453</v>
      </c>
      <c r="B855" s="14">
        <v>0.59809999999999997</v>
      </c>
    </row>
    <row r="856" spans="1:2" x14ac:dyDescent="0.2">
      <c r="A856" s="11" t="s">
        <v>1454</v>
      </c>
      <c r="B856" s="14">
        <v>1.0065</v>
      </c>
    </row>
    <row r="857" spans="1:2" x14ac:dyDescent="0.2">
      <c r="A857" s="11" t="s">
        <v>1455</v>
      </c>
      <c r="B857" s="14">
        <v>2.4466999999999999</v>
      </c>
    </row>
    <row r="858" spans="1:2" x14ac:dyDescent="0.2">
      <c r="A858" s="11" t="s">
        <v>1456</v>
      </c>
      <c r="B858" s="14">
        <v>0.70220000000000005</v>
      </c>
    </row>
    <row r="859" spans="1:2" x14ac:dyDescent="0.2">
      <c r="A859" s="11" t="s">
        <v>1458</v>
      </c>
      <c r="B859" s="14">
        <v>0.80500000000000005</v>
      </c>
    </row>
    <row r="860" spans="1:2" x14ac:dyDescent="0.2">
      <c r="A860" s="11" t="s">
        <v>1459</v>
      </c>
      <c r="B860" s="14">
        <v>1.0510999999999999</v>
      </c>
    </row>
    <row r="861" spans="1:2" x14ac:dyDescent="0.2">
      <c r="A861" s="11" t="s">
        <v>1460</v>
      </c>
      <c r="B861" s="14">
        <v>2.0642999999999998</v>
      </c>
    </row>
    <row r="862" spans="1:2" x14ac:dyDescent="0.2">
      <c r="A862" s="11" t="s">
        <v>1461</v>
      </c>
      <c r="B862" s="14">
        <v>0.50560000000000005</v>
      </c>
    </row>
    <row r="863" spans="1:2" x14ac:dyDescent="0.2">
      <c r="A863" s="11" t="s">
        <v>1463</v>
      </c>
      <c r="B863" s="14">
        <v>0.72709999999999997</v>
      </c>
    </row>
    <row r="864" spans="1:2" x14ac:dyDescent="0.2">
      <c r="A864" s="11" t="s">
        <v>1464</v>
      </c>
      <c r="B864" s="14">
        <v>1.4271</v>
      </c>
    </row>
    <row r="865" spans="1:2" x14ac:dyDescent="0.2">
      <c r="A865" s="11" t="s">
        <v>1465</v>
      </c>
      <c r="B865" s="14">
        <v>4.4149000000000003</v>
      </c>
    </row>
    <row r="866" spans="1:2" x14ac:dyDescent="0.2">
      <c r="A866" s="11" t="s">
        <v>1466</v>
      </c>
      <c r="B866" s="14">
        <v>0.33629999999999999</v>
      </c>
    </row>
    <row r="867" spans="1:2" x14ac:dyDescent="0.2">
      <c r="A867" s="11" t="s">
        <v>1468</v>
      </c>
      <c r="B867" s="14">
        <v>0.39369999999999999</v>
      </c>
    </row>
    <row r="868" spans="1:2" x14ac:dyDescent="0.2">
      <c r="A868" s="11" t="s">
        <v>1469</v>
      </c>
      <c r="B868" s="14">
        <v>0.55359999999999998</v>
      </c>
    </row>
    <row r="869" spans="1:2" x14ac:dyDescent="0.2">
      <c r="A869" s="11" t="s">
        <v>1470</v>
      </c>
      <c r="B869" s="14">
        <v>1.3517999999999999</v>
      </c>
    </row>
    <row r="870" spans="1:2" x14ac:dyDescent="0.2">
      <c r="A870" s="11" t="s">
        <v>1471</v>
      </c>
      <c r="B870" s="14">
        <v>0.26029999999999998</v>
      </c>
    </row>
    <row r="871" spans="1:2" x14ac:dyDescent="0.2">
      <c r="A871" s="11" t="s">
        <v>1473</v>
      </c>
      <c r="B871" s="14">
        <v>0.40539999999999998</v>
      </c>
    </row>
    <row r="872" spans="1:2" x14ac:dyDescent="0.2">
      <c r="A872" s="11" t="s">
        <v>1474</v>
      </c>
      <c r="B872" s="14">
        <v>0.62780000000000002</v>
      </c>
    </row>
    <row r="873" spans="1:2" x14ac:dyDescent="0.2">
      <c r="A873" s="11" t="s">
        <v>1475</v>
      </c>
      <c r="B873" s="14">
        <v>1.6667000000000001</v>
      </c>
    </row>
    <row r="874" spans="1:2" x14ac:dyDescent="0.2">
      <c r="A874" s="11" t="s">
        <v>1476</v>
      </c>
      <c r="B874" s="14">
        <v>0.27650000000000002</v>
      </c>
    </row>
    <row r="875" spans="1:2" x14ac:dyDescent="0.2">
      <c r="A875" s="11" t="s">
        <v>1478</v>
      </c>
      <c r="B875" s="14">
        <v>0.36109999999999998</v>
      </c>
    </row>
    <row r="876" spans="1:2" x14ac:dyDescent="0.2">
      <c r="A876" s="11" t="s">
        <v>1479</v>
      </c>
      <c r="B876" s="14">
        <v>0.54730000000000001</v>
      </c>
    </row>
    <row r="877" spans="1:2" x14ac:dyDescent="0.2">
      <c r="A877" s="11" t="s">
        <v>1480</v>
      </c>
      <c r="B877" s="14">
        <v>1.4545999999999999</v>
      </c>
    </row>
    <row r="878" spans="1:2" x14ac:dyDescent="0.2">
      <c r="A878" s="11" t="s">
        <v>1481</v>
      </c>
      <c r="B878" s="14">
        <v>0.28999999999999998</v>
      </c>
    </row>
    <row r="879" spans="1:2" x14ac:dyDescent="0.2">
      <c r="A879" s="11" t="s">
        <v>1483</v>
      </c>
      <c r="B879" s="14">
        <v>0.34499999999999997</v>
      </c>
    </row>
    <row r="880" spans="1:2" x14ac:dyDescent="0.2">
      <c r="A880" s="11" t="s">
        <v>1484</v>
      </c>
      <c r="B880" s="14">
        <v>0.51160000000000005</v>
      </c>
    </row>
    <row r="881" spans="1:2" x14ac:dyDescent="0.2">
      <c r="A881" s="11" t="s">
        <v>1485</v>
      </c>
      <c r="B881" s="14">
        <v>1.7029000000000001</v>
      </c>
    </row>
    <row r="882" spans="1:2" x14ac:dyDescent="0.2">
      <c r="A882" s="11" t="s">
        <v>1486</v>
      </c>
      <c r="B882" s="14">
        <v>0.14019999999999999</v>
      </c>
    </row>
    <row r="883" spans="1:2" x14ac:dyDescent="0.2">
      <c r="A883" s="11" t="s">
        <v>1488</v>
      </c>
      <c r="B883" s="14">
        <v>0.2026</v>
      </c>
    </row>
    <row r="884" spans="1:2" x14ac:dyDescent="0.2">
      <c r="A884" s="11" t="s">
        <v>1489</v>
      </c>
      <c r="B884" s="14">
        <v>0.36570000000000003</v>
      </c>
    </row>
    <row r="885" spans="1:2" x14ac:dyDescent="0.2">
      <c r="A885" s="11" t="s">
        <v>1490</v>
      </c>
      <c r="B885" s="14">
        <v>0.45929999999999999</v>
      </c>
    </row>
    <row r="886" spans="1:2" x14ac:dyDescent="0.2">
      <c r="A886" s="11" t="s">
        <v>1491</v>
      </c>
      <c r="B886" s="14">
        <v>0.2555</v>
      </c>
    </row>
    <row r="887" spans="1:2" x14ac:dyDescent="0.2">
      <c r="A887" s="11" t="s">
        <v>1493</v>
      </c>
      <c r="B887" s="14">
        <v>0.33979999999999999</v>
      </c>
    </row>
    <row r="888" spans="1:2" x14ac:dyDescent="0.2">
      <c r="A888" s="11" t="s">
        <v>1494</v>
      </c>
      <c r="B888" s="14">
        <v>0.51390000000000002</v>
      </c>
    </row>
    <row r="889" spans="1:2" x14ac:dyDescent="0.2">
      <c r="A889" s="11" t="s">
        <v>1495</v>
      </c>
      <c r="B889" s="14">
        <v>1.7107000000000001</v>
      </c>
    </row>
    <row r="890" spans="1:2" x14ac:dyDescent="0.2">
      <c r="A890" s="11" t="s">
        <v>1496</v>
      </c>
      <c r="B890" s="14">
        <v>0.23430000000000001</v>
      </c>
    </row>
    <row r="891" spans="1:2" x14ac:dyDescent="0.2">
      <c r="A891" s="11" t="s">
        <v>1498</v>
      </c>
      <c r="B891" s="14">
        <v>0.32600000000000001</v>
      </c>
    </row>
    <row r="892" spans="1:2" x14ac:dyDescent="0.2">
      <c r="A892" s="11" t="s">
        <v>1499</v>
      </c>
      <c r="B892" s="14">
        <v>0.53790000000000004</v>
      </c>
    </row>
    <row r="893" spans="1:2" x14ac:dyDescent="0.2">
      <c r="A893" s="11" t="s">
        <v>1500</v>
      </c>
      <c r="B893" s="14">
        <v>0.78969999999999996</v>
      </c>
    </row>
    <row r="894" spans="1:2" x14ac:dyDescent="0.2">
      <c r="A894" s="11" t="s">
        <v>1501</v>
      </c>
      <c r="B894" s="14">
        <v>0.1139</v>
      </c>
    </row>
    <row r="895" spans="1:2" x14ac:dyDescent="0.2">
      <c r="A895" s="11" t="s">
        <v>1503</v>
      </c>
      <c r="B895" s="14">
        <v>0.153</v>
      </c>
    </row>
    <row r="896" spans="1:2" x14ac:dyDescent="0.2">
      <c r="A896" s="11" t="s">
        <v>1504</v>
      </c>
      <c r="B896" s="14">
        <v>0.23860000000000001</v>
      </c>
    </row>
    <row r="897" spans="1:2" x14ac:dyDescent="0.2">
      <c r="A897" s="11" t="s">
        <v>1505</v>
      </c>
      <c r="B897" s="14">
        <v>0.45979999999999999</v>
      </c>
    </row>
    <row r="898" spans="1:2" x14ac:dyDescent="0.2">
      <c r="A898" s="11" t="s">
        <v>1506</v>
      </c>
      <c r="B898" s="14">
        <v>10.404999999999999</v>
      </c>
    </row>
    <row r="899" spans="1:2" x14ac:dyDescent="0.2">
      <c r="A899" s="11" t="s">
        <v>1508</v>
      </c>
      <c r="B899" s="14">
        <v>14.1127</v>
      </c>
    </row>
    <row r="900" spans="1:2" x14ac:dyDescent="0.2">
      <c r="A900" s="11" t="s">
        <v>1509</v>
      </c>
      <c r="B900" s="14">
        <v>16.800599999999999</v>
      </c>
    </row>
    <row r="901" spans="1:2" x14ac:dyDescent="0.2">
      <c r="A901" s="11" t="s">
        <v>1510</v>
      </c>
      <c r="B901" s="14">
        <v>28.9177</v>
      </c>
    </row>
    <row r="902" spans="1:2" x14ac:dyDescent="0.2">
      <c r="A902" s="11" t="s">
        <v>1511</v>
      </c>
      <c r="B902" s="14">
        <v>6.6489000000000003</v>
      </c>
    </row>
    <row r="903" spans="1:2" x14ac:dyDescent="0.2">
      <c r="A903" s="11" t="s">
        <v>1513</v>
      </c>
      <c r="B903" s="14">
        <v>9.6189</v>
      </c>
    </row>
    <row r="904" spans="1:2" x14ac:dyDescent="0.2">
      <c r="A904" s="11" t="s">
        <v>1514</v>
      </c>
      <c r="B904" s="14">
        <v>17.051100000000002</v>
      </c>
    </row>
    <row r="905" spans="1:2" x14ac:dyDescent="0.2">
      <c r="A905" s="11" t="s">
        <v>1515</v>
      </c>
      <c r="B905" s="14">
        <v>26.194099999999999</v>
      </c>
    </row>
    <row r="906" spans="1:2" x14ac:dyDescent="0.2">
      <c r="A906" s="11" t="s">
        <v>1516</v>
      </c>
      <c r="B906" s="14">
        <v>17.764199999999999</v>
      </c>
    </row>
    <row r="907" spans="1:2" x14ac:dyDescent="0.2">
      <c r="A907" s="11" t="s">
        <v>1518</v>
      </c>
      <c r="B907" s="14">
        <v>16.1494</v>
      </c>
    </row>
    <row r="908" spans="1:2" x14ac:dyDescent="0.2">
      <c r="A908" s="11" t="s">
        <v>1519</v>
      </c>
      <c r="B908" s="14">
        <v>14.6814</v>
      </c>
    </row>
    <row r="909" spans="1:2" x14ac:dyDescent="0.2">
      <c r="A909" s="11" t="s">
        <v>1520</v>
      </c>
      <c r="B909" s="14">
        <v>0.68510000000000004</v>
      </c>
    </row>
    <row r="910" spans="1:2" x14ac:dyDescent="0.2">
      <c r="A910" s="11" t="s">
        <v>1521</v>
      </c>
      <c r="B910" s="14">
        <v>0.22289999999999999</v>
      </c>
    </row>
    <row r="911" spans="1:2" x14ac:dyDescent="0.2">
      <c r="A911" s="11" t="s">
        <v>1523</v>
      </c>
      <c r="B911" s="14">
        <v>8.5648999999999997</v>
      </c>
    </row>
    <row r="912" spans="1:2" x14ac:dyDescent="0.2">
      <c r="A912" s="11" t="s">
        <v>1524</v>
      </c>
      <c r="B912" s="14">
        <v>13.581799999999999</v>
      </c>
    </row>
    <row r="913" spans="1:2" x14ac:dyDescent="0.2">
      <c r="A913" s="11" t="s">
        <v>1525</v>
      </c>
      <c r="B913" s="14">
        <v>20.351700000000001</v>
      </c>
    </row>
    <row r="914" spans="1:2" x14ac:dyDescent="0.2">
      <c r="A914" s="11" t="s">
        <v>1526</v>
      </c>
      <c r="B914" s="14">
        <v>2.3243999999999998</v>
      </c>
    </row>
    <row r="915" spans="1:2" x14ac:dyDescent="0.2">
      <c r="A915" s="11" t="s">
        <v>1528</v>
      </c>
      <c r="B915" s="14">
        <v>7.7398999999999996</v>
      </c>
    </row>
    <row r="916" spans="1:2" x14ac:dyDescent="0.2">
      <c r="A916" s="11" t="s">
        <v>1529</v>
      </c>
      <c r="B916" s="14">
        <v>10.6061</v>
      </c>
    </row>
    <row r="917" spans="1:2" x14ac:dyDescent="0.2">
      <c r="A917" s="11" t="s">
        <v>1530</v>
      </c>
      <c r="B917" s="14">
        <v>16.6934</v>
      </c>
    </row>
    <row r="918" spans="1:2" x14ac:dyDescent="0.2">
      <c r="A918" s="11" t="s">
        <v>1531</v>
      </c>
      <c r="B918" s="14">
        <v>4.5590999999999999</v>
      </c>
    </row>
    <row r="919" spans="1:2" x14ac:dyDescent="0.2">
      <c r="A919" s="11" t="s">
        <v>1533</v>
      </c>
      <c r="B919" s="14">
        <v>6.3555000000000001</v>
      </c>
    </row>
    <row r="920" spans="1:2" x14ac:dyDescent="0.2">
      <c r="A920" s="11" t="s">
        <v>1534</v>
      </c>
      <c r="B920" s="14">
        <v>8.6821000000000002</v>
      </c>
    </row>
    <row r="921" spans="1:2" x14ac:dyDescent="0.2">
      <c r="A921" s="11" t="s">
        <v>1535</v>
      </c>
      <c r="B921" s="14">
        <v>12.950699999999999</v>
      </c>
    </row>
    <row r="922" spans="1:2" x14ac:dyDescent="0.2">
      <c r="A922" s="11" t="s">
        <v>1536</v>
      </c>
      <c r="B922" s="14">
        <v>1.9381999999999999</v>
      </c>
    </row>
    <row r="923" spans="1:2" x14ac:dyDescent="0.2">
      <c r="A923" s="11" t="s">
        <v>1538</v>
      </c>
      <c r="B923" s="14">
        <v>4.6527000000000003</v>
      </c>
    </row>
    <row r="924" spans="1:2" x14ac:dyDescent="0.2">
      <c r="A924" s="11" t="s">
        <v>1539</v>
      </c>
      <c r="B924" s="14">
        <v>7.2149000000000001</v>
      </c>
    </row>
    <row r="925" spans="1:2" x14ac:dyDescent="0.2">
      <c r="A925" s="11" t="s">
        <v>1540</v>
      </c>
      <c r="B925" s="14">
        <v>10.036099999999999</v>
      </c>
    </row>
    <row r="926" spans="1:2" x14ac:dyDescent="0.2">
      <c r="A926" s="11" t="s">
        <v>1541</v>
      </c>
      <c r="B926" s="14">
        <v>3.1248999999999998</v>
      </c>
    </row>
    <row r="927" spans="1:2" x14ac:dyDescent="0.2">
      <c r="A927" s="11" t="s">
        <v>1543</v>
      </c>
      <c r="B927" s="14">
        <v>5.0823</v>
      </c>
    </row>
    <row r="928" spans="1:2" x14ac:dyDescent="0.2">
      <c r="A928" s="11" t="s">
        <v>1544</v>
      </c>
      <c r="B928" s="14">
        <v>6.6616</v>
      </c>
    </row>
    <row r="929" spans="1:2" x14ac:dyDescent="0.2">
      <c r="A929" s="11" t="s">
        <v>1545</v>
      </c>
      <c r="B929" s="14">
        <v>9.8292999999999999</v>
      </c>
    </row>
    <row r="930" spans="1:2" x14ac:dyDescent="0.2">
      <c r="A930" s="11" t="s">
        <v>1546</v>
      </c>
      <c r="B930" s="14">
        <v>2.2336</v>
      </c>
    </row>
    <row r="931" spans="1:2" x14ac:dyDescent="0.2">
      <c r="A931" s="11" t="s">
        <v>1548</v>
      </c>
      <c r="B931" s="14">
        <v>3.7692000000000001</v>
      </c>
    </row>
    <row r="932" spans="1:2" x14ac:dyDescent="0.2">
      <c r="A932" s="11" t="s">
        <v>1549</v>
      </c>
      <c r="B932" s="14">
        <v>5.6547000000000001</v>
      </c>
    </row>
    <row r="933" spans="1:2" x14ac:dyDescent="0.2">
      <c r="A933" s="11" t="s">
        <v>1550</v>
      </c>
      <c r="B933" s="14">
        <v>9.2959999999999994</v>
      </c>
    </row>
    <row r="934" spans="1:2" x14ac:dyDescent="0.2">
      <c r="A934" s="11" t="s">
        <v>1551</v>
      </c>
      <c r="B934" s="14">
        <v>2.7986</v>
      </c>
    </row>
    <row r="935" spans="1:2" x14ac:dyDescent="0.2">
      <c r="A935" s="11" t="s">
        <v>1553</v>
      </c>
      <c r="B935" s="14">
        <v>3.9123999999999999</v>
      </c>
    </row>
    <row r="936" spans="1:2" x14ac:dyDescent="0.2">
      <c r="A936" s="11" t="s">
        <v>1554</v>
      </c>
      <c r="B936" s="14">
        <v>6.7675999999999998</v>
      </c>
    </row>
    <row r="937" spans="1:2" x14ac:dyDescent="0.2">
      <c r="A937" s="11" t="s">
        <v>1555</v>
      </c>
      <c r="B937" s="14">
        <v>13.1076</v>
      </c>
    </row>
    <row r="938" spans="1:2" x14ac:dyDescent="0.2">
      <c r="A938" s="11" t="s">
        <v>1556</v>
      </c>
      <c r="B938" s="14">
        <v>1.5367</v>
      </c>
    </row>
    <row r="939" spans="1:2" x14ac:dyDescent="0.2">
      <c r="A939" s="11" t="s">
        <v>1558</v>
      </c>
      <c r="B939" s="14">
        <v>2.7999000000000001</v>
      </c>
    </row>
    <row r="940" spans="1:2" x14ac:dyDescent="0.2">
      <c r="A940" s="11" t="s">
        <v>1559</v>
      </c>
      <c r="B940" s="14">
        <v>4.7625999999999999</v>
      </c>
    </row>
    <row r="941" spans="1:2" x14ac:dyDescent="0.2">
      <c r="A941" s="11" t="s">
        <v>1560</v>
      </c>
      <c r="B941" s="14">
        <v>7.9538000000000002</v>
      </c>
    </row>
    <row r="942" spans="1:2" x14ac:dyDescent="0.2">
      <c r="A942" s="11" t="s">
        <v>1561</v>
      </c>
      <c r="B942" s="14">
        <v>2.2126999999999999</v>
      </c>
    </row>
    <row r="943" spans="1:2" x14ac:dyDescent="0.2">
      <c r="A943" s="11" t="s">
        <v>1563</v>
      </c>
      <c r="B943" s="14">
        <v>3.202</v>
      </c>
    </row>
    <row r="944" spans="1:2" x14ac:dyDescent="0.2">
      <c r="A944" s="11" t="s">
        <v>1564</v>
      </c>
      <c r="B944" s="14">
        <v>4.8078000000000003</v>
      </c>
    </row>
    <row r="945" spans="1:2" x14ac:dyDescent="0.2">
      <c r="A945" s="11" t="s">
        <v>1565</v>
      </c>
      <c r="B945" s="14">
        <v>7.1914999999999996</v>
      </c>
    </row>
    <row r="946" spans="1:2" x14ac:dyDescent="0.2">
      <c r="A946" s="11" t="s">
        <v>1566</v>
      </c>
      <c r="B946" s="14">
        <v>1.6715</v>
      </c>
    </row>
    <row r="947" spans="1:2" x14ac:dyDescent="0.2">
      <c r="A947" s="11" t="s">
        <v>1568</v>
      </c>
      <c r="B947" s="14">
        <v>2.7608999999999999</v>
      </c>
    </row>
    <row r="948" spans="1:2" x14ac:dyDescent="0.2">
      <c r="A948" s="11" t="s">
        <v>1569</v>
      </c>
      <c r="B948" s="14">
        <v>4.2770000000000001</v>
      </c>
    </row>
    <row r="949" spans="1:2" x14ac:dyDescent="0.2">
      <c r="A949" s="11" t="s">
        <v>1570</v>
      </c>
      <c r="B949" s="14">
        <v>7.5118999999999998</v>
      </c>
    </row>
    <row r="950" spans="1:2" x14ac:dyDescent="0.2">
      <c r="A950" s="11" t="s">
        <v>1571</v>
      </c>
      <c r="B950" s="14">
        <v>0.92190000000000005</v>
      </c>
    </row>
    <row r="951" spans="1:2" x14ac:dyDescent="0.2">
      <c r="A951" s="11" t="s">
        <v>1573</v>
      </c>
      <c r="B951" s="14">
        <v>2.2888000000000002</v>
      </c>
    </row>
    <row r="952" spans="1:2" x14ac:dyDescent="0.2">
      <c r="A952" s="11" t="s">
        <v>1574</v>
      </c>
      <c r="B952" s="14">
        <v>3.7970999999999999</v>
      </c>
    </row>
    <row r="953" spans="1:2" x14ac:dyDescent="0.2">
      <c r="A953" s="11" t="s">
        <v>1575</v>
      </c>
      <c r="B953" s="14">
        <v>5.3489000000000004</v>
      </c>
    </row>
    <row r="954" spans="1:2" x14ac:dyDescent="0.2">
      <c r="A954" s="11" t="s">
        <v>1576</v>
      </c>
      <c r="B954" s="14">
        <v>0.64800000000000002</v>
      </c>
    </row>
    <row r="955" spans="1:2" x14ac:dyDescent="0.2">
      <c r="A955" s="11" t="s">
        <v>1578</v>
      </c>
      <c r="B955" s="14">
        <v>1.6483000000000001</v>
      </c>
    </row>
    <row r="956" spans="1:2" x14ac:dyDescent="0.2">
      <c r="A956" s="11" t="s">
        <v>1579</v>
      </c>
      <c r="B956" s="14">
        <v>3.0419999999999998</v>
      </c>
    </row>
    <row r="957" spans="1:2" x14ac:dyDescent="0.2">
      <c r="A957" s="11" t="s">
        <v>1580</v>
      </c>
      <c r="B957" s="14">
        <v>5.7248999999999999</v>
      </c>
    </row>
    <row r="958" spans="1:2" x14ac:dyDescent="0.2">
      <c r="A958" s="11" t="s">
        <v>1581</v>
      </c>
      <c r="B958" s="14">
        <v>1.3662000000000001</v>
      </c>
    </row>
    <row r="959" spans="1:2" x14ac:dyDescent="0.2">
      <c r="A959" s="11" t="s">
        <v>1583</v>
      </c>
      <c r="B959" s="14">
        <v>2.0617000000000001</v>
      </c>
    </row>
    <row r="960" spans="1:2" x14ac:dyDescent="0.2">
      <c r="A960" s="11" t="s">
        <v>1584</v>
      </c>
      <c r="B960" s="14">
        <v>3.0278999999999998</v>
      </c>
    </row>
    <row r="961" spans="1:2" x14ac:dyDescent="0.2">
      <c r="A961" s="11" t="s">
        <v>1585</v>
      </c>
      <c r="B961" s="14">
        <v>5.1614000000000004</v>
      </c>
    </row>
    <row r="962" spans="1:2" x14ac:dyDescent="0.2">
      <c r="A962" s="11" t="s">
        <v>1586</v>
      </c>
      <c r="B962" s="14">
        <v>1.0069999999999999</v>
      </c>
    </row>
    <row r="963" spans="1:2" x14ac:dyDescent="0.2">
      <c r="A963" s="11" t="s">
        <v>1588</v>
      </c>
      <c r="B963" s="14">
        <v>1.6968000000000001</v>
      </c>
    </row>
    <row r="964" spans="1:2" x14ac:dyDescent="0.2">
      <c r="A964" s="11" t="s">
        <v>1589</v>
      </c>
      <c r="B964" s="14">
        <v>2.7675000000000001</v>
      </c>
    </row>
    <row r="965" spans="1:2" x14ac:dyDescent="0.2">
      <c r="A965" s="11" t="s">
        <v>1590</v>
      </c>
      <c r="B965" s="14">
        <v>4.7882999999999996</v>
      </c>
    </row>
    <row r="966" spans="1:2" x14ac:dyDescent="0.2">
      <c r="A966" s="11" t="s">
        <v>1591</v>
      </c>
      <c r="B966" s="14">
        <v>1.1715</v>
      </c>
    </row>
    <row r="967" spans="1:2" x14ac:dyDescent="0.2">
      <c r="A967" s="11" t="s">
        <v>1</v>
      </c>
      <c r="B967" s="14">
        <v>1.8922000000000001</v>
      </c>
    </row>
    <row r="968" spans="1:2" x14ac:dyDescent="0.2">
      <c r="A968" s="11" t="s">
        <v>2</v>
      </c>
      <c r="B968" s="14">
        <v>2.4399000000000002</v>
      </c>
    </row>
    <row r="969" spans="1:2" x14ac:dyDescent="0.2">
      <c r="A969" s="11" t="s">
        <v>3</v>
      </c>
      <c r="B969" s="14">
        <v>4.0776000000000003</v>
      </c>
    </row>
    <row r="970" spans="1:2" x14ac:dyDescent="0.2">
      <c r="A970" s="11" t="s">
        <v>4</v>
      </c>
      <c r="B970" s="14">
        <v>0.1391</v>
      </c>
    </row>
    <row r="971" spans="1:2" x14ac:dyDescent="0.2">
      <c r="A971" s="11" t="s">
        <v>6</v>
      </c>
      <c r="B971" s="14">
        <v>0.2702</v>
      </c>
    </row>
    <row r="972" spans="1:2" x14ac:dyDescent="0.2">
      <c r="A972" s="11" t="s">
        <v>7</v>
      </c>
      <c r="B972" s="14">
        <v>0.76570000000000005</v>
      </c>
    </row>
    <row r="973" spans="1:2" x14ac:dyDescent="0.2">
      <c r="A973" s="11" t="s">
        <v>8</v>
      </c>
      <c r="B973" s="14">
        <v>3.1636000000000002</v>
      </c>
    </row>
    <row r="974" spans="1:2" x14ac:dyDescent="0.2">
      <c r="A974" s="11" t="s">
        <v>9</v>
      </c>
      <c r="B974" s="14">
        <v>1.8631</v>
      </c>
    </row>
    <row r="975" spans="1:2" x14ac:dyDescent="0.2">
      <c r="A975" s="11" t="s">
        <v>11</v>
      </c>
      <c r="B975" s="14">
        <v>3.2907999999999999</v>
      </c>
    </row>
    <row r="976" spans="1:2" x14ac:dyDescent="0.2">
      <c r="A976" s="11" t="s">
        <v>12</v>
      </c>
      <c r="B976" s="14">
        <v>5.4405000000000001</v>
      </c>
    </row>
    <row r="977" spans="1:2" x14ac:dyDescent="0.2">
      <c r="A977" s="11" t="s">
        <v>13</v>
      </c>
      <c r="B977" s="14">
        <v>11.4977</v>
      </c>
    </row>
    <row r="978" spans="1:2" x14ac:dyDescent="0.2">
      <c r="A978" s="11" t="s">
        <v>14</v>
      </c>
      <c r="B978" s="14">
        <v>0.85429999999999995</v>
      </c>
    </row>
    <row r="979" spans="1:2" x14ac:dyDescent="0.2">
      <c r="A979" s="11" t="s">
        <v>16</v>
      </c>
      <c r="B979" s="14">
        <v>1.6201000000000001</v>
      </c>
    </row>
    <row r="980" spans="1:2" x14ac:dyDescent="0.2">
      <c r="A980" s="11" t="s">
        <v>17</v>
      </c>
      <c r="B980" s="14">
        <v>3.7107000000000001</v>
      </c>
    </row>
    <row r="981" spans="1:2" x14ac:dyDescent="0.2">
      <c r="A981" s="11" t="s">
        <v>18</v>
      </c>
      <c r="B981" s="14">
        <v>10.2182</v>
      </c>
    </row>
    <row r="982" spans="1:2" x14ac:dyDescent="0.2">
      <c r="A982" s="11" t="s">
        <v>19</v>
      </c>
      <c r="B982" s="14">
        <v>0.1983</v>
      </c>
    </row>
    <row r="983" spans="1:2" x14ac:dyDescent="0.2">
      <c r="A983" s="11" t="s">
        <v>21</v>
      </c>
      <c r="B983" s="14">
        <v>0.58340000000000003</v>
      </c>
    </row>
    <row r="984" spans="1:2" x14ac:dyDescent="0.2">
      <c r="A984" s="11" t="s">
        <v>22</v>
      </c>
      <c r="B984" s="14">
        <v>1.4576</v>
      </c>
    </row>
    <row r="985" spans="1:2" x14ac:dyDescent="0.2">
      <c r="A985" s="11" t="s">
        <v>23</v>
      </c>
      <c r="B985" s="14">
        <v>4.6234999999999999</v>
      </c>
    </row>
    <row r="986" spans="1:2" x14ac:dyDescent="0.2">
      <c r="A986" s="11" t="s">
        <v>24</v>
      </c>
      <c r="B986" s="14">
        <v>0.48330000000000001</v>
      </c>
    </row>
    <row r="987" spans="1:2" x14ac:dyDescent="0.2">
      <c r="A987" s="11" t="s">
        <v>26</v>
      </c>
      <c r="B987" s="14">
        <v>0.95589999999999997</v>
      </c>
    </row>
    <row r="988" spans="1:2" x14ac:dyDescent="0.2">
      <c r="A988" s="11" t="s">
        <v>27</v>
      </c>
      <c r="B988" s="14">
        <v>2.0847000000000002</v>
      </c>
    </row>
    <row r="989" spans="1:2" x14ac:dyDescent="0.2">
      <c r="A989" s="11" t="s">
        <v>28</v>
      </c>
      <c r="B989" s="14">
        <v>5.0232999999999999</v>
      </c>
    </row>
    <row r="990" spans="1:2" x14ac:dyDescent="0.2">
      <c r="A990" s="11" t="s">
        <v>29</v>
      </c>
      <c r="B990" s="14">
        <v>0.53610000000000002</v>
      </c>
    </row>
    <row r="991" spans="1:2" x14ac:dyDescent="0.2">
      <c r="A991" s="11" t="s">
        <v>31</v>
      </c>
      <c r="B991" s="14">
        <v>0.9153</v>
      </c>
    </row>
    <row r="992" spans="1:2" x14ac:dyDescent="0.2">
      <c r="A992" s="11" t="s">
        <v>32</v>
      </c>
      <c r="B992" s="14">
        <v>1.6425000000000001</v>
      </c>
    </row>
    <row r="993" spans="1:2" x14ac:dyDescent="0.2">
      <c r="A993" s="11" t="s">
        <v>33</v>
      </c>
      <c r="B993" s="14">
        <v>3.7825000000000002</v>
      </c>
    </row>
    <row r="994" spans="1:2" x14ac:dyDescent="0.2">
      <c r="A994" s="11" t="s">
        <v>34</v>
      </c>
      <c r="B994" s="14">
        <v>0.32919999999999999</v>
      </c>
    </row>
    <row r="995" spans="1:2" x14ac:dyDescent="0.2">
      <c r="A995" s="11" t="s">
        <v>36</v>
      </c>
      <c r="B995" s="14">
        <v>0.65390000000000004</v>
      </c>
    </row>
    <row r="996" spans="1:2" x14ac:dyDescent="0.2">
      <c r="A996" s="11" t="s">
        <v>37</v>
      </c>
      <c r="B996" s="14">
        <v>1.1836</v>
      </c>
    </row>
    <row r="997" spans="1:2" x14ac:dyDescent="0.2">
      <c r="A997" s="11" t="s">
        <v>38</v>
      </c>
      <c r="B997" s="14">
        <v>2.8222999999999998</v>
      </c>
    </row>
    <row r="998" spans="1:2" x14ac:dyDescent="0.2">
      <c r="A998" s="11" t="s">
        <v>39</v>
      </c>
      <c r="B998" s="14">
        <v>0.1009</v>
      </c>
    </row>
    <row r="999" spans="1:2" x14ac:dyDescent="0.2">
      <c r="A999" s="11" t="s">
        <v>41</v>
      </c>
      <c r="B999" s="14">
        <v>0.13780000000000001</v>
      </c>
    </row>
    <row r="1000" spans="1:2" x14ac:dyDescent="0.2">
      <c r="A1000" s="11" t="s">
        <v>42</v>
      </c>
      <c r="B1000" s="14">
        <v>0.29449999999999998</v>
      </c>
    </row>
    <row r="1001" spans="1:2" x14ac:dyDescent="0.2">
      <c r="A1001" s="11" t="s">
        <v>43</v>
      </c>
      <c r="B1001" s="14">
        <v>1.4691000000000001</v>
      </c>
    </row>
    <row r="1002" spans="1:2" x14ac:dyDescent="0.2">
      <c r="A1002" s="11" t="s">
        <v>44</v>
      </c>
      <c r="B1002" s="14">
        <v>1.3493999999999999</v>
      </c>
    </row>
    <row r="1003" spans="1:2" x14ac:dyDescent="0.2">
      <c r="A1003" s="11" t="s">
        <v>46</v>
      </c>
      <c r="B1003" s="14">
        <v>1.8261000000000001</v>
      </c>
    </row>
    <row r="1004" spans="1:2" x14ac:dyDescent="0.2">
      <c r="A1004" s="11" t="s">
        <v>47</v>
      </c>
      <c r="B1004" s="14">
        <v>2.6688999999999998</v>
      </c>
    </row>
    <row r="1005" spans="1:2" x14ac:dyDescent="0.2">
      <c r="A1005" s="11" t="s">
        <v>48</v>
      </c>
      <c r="B1005" s="14">
        <v>5.1440000000000001</v>
      </c>
    </row>
    <row r="1006" spans="1:2" x14ac:dyDescent="0.2">
      <c r="A1006" s="11" t="s">
        <v>49</v>
      </c>
      <c r="B1006" s="14">
        <v>0.92720000000000002</v>
      </c>
    </row>
    <row r="1007" spans="1:2" x14ac:dyDescent="0.2">
      <c r="A1007" s="11" t="s">
        <v>51</v>
      </c>
      <c r="B1007" s="14">
        <v>1.3502000000000001</v>
      </c>
    </row>
    <row r="1008" spans="1:2" x14ac:dyDescent="0.2">
      <c r="A1008" s="11" t="s">
        <v>52</v>
      </c>
      <c r="B1008" s="14">
        <v>2.1869000000000001</v>
      </c>
    </row>
    <row r="1009" spans="1:2" x14ac:dyDescent="0.2">
      <c r="A1009" s="11" t="s">
        <v>53</v>
      </c>
      <c r="B1009" s="14">
        <v>6.2560000000000002</v>
      </c>
    </row>
    <row r="1010" spans="1:2" x14ac:dyDescent="0.2">
      <c r="A1010" s="11" t="s">
        <v>54</v>
      </c>
      <c r="B1010" s="14">
        <v>0.55359999999999998</v>
      </c>
    </row>
    <row r="1011" spans="1:2" x14ac:dyDescent="0.2">
      <c r="A1011" s="11" t="s">
        <v>56</v>
      </c>
      <c r="B1011" s="14">
        <v>0.75070000000000003</v>
      </c>
    </row>
    <row r="1012" spans="1:2" x14ac:dyDescent="0.2">
      <c r="A1012" s="11" t="s">
        <v>57</v>
      </c>
      <c r="B1012" s="14">
        <v>1.2654000000000001</v>
      </c>
    </row>
    <row r="1013" spans="1:2" x14ac:dyDescent="0.2">
      <c r="A1013" s="11" t="s">
        <v>58</v>
      </c>
      <c r="B1013" s="14">
        <v>3.1375000000000002</v>
      </c>
    </row>
    <row r="1014" spans="1:2" x14ac:dyDescent="0.2">
      <c r="A1014" s="11" t="s">
        <v>59</v>
      </c>
      <c r="B1014" s="14">
        <v>0.65010000000000001</v>
      </c>
    </row>
    <row r="1015" spans="1:2" x14ac:dyDescent="0.2">
      <c r="A1015" s="11" t="s">
        <v>61</v>
      </c>
      <c r="B1015" s="14">
        <v>0.8407</v>
      </c>
    </row>
    <row r="1016" spans="1:2" x14ac:dyDescent="0.2">
      <c r="A1016" s="11" t="s">
        <v>62</v>
      </c>
      <c r="B1016" s="14">
        <v>1.3150999999999999</v>
      </c>
    </row>
    <row r="1017" spans="1:2" x14ac:dyDescent="0.2">
      <c r="A1017" s="11" t="s">
        <v>63</v>
      </c>
      <c r="B1017" s="14">
        <v>3.0522</v>
      </c>
    </row>
    <row r="1018" spans="1:2" x14ac:dyDescent="0.2">
      <c r="A1018" s="11" t="s">
        <v>64</v>
      </c>
      <c r="B1018" s="14">
        <v>0.53480000000000005</v>
      </c>
    </row>
    <row r="1019" spans="1:2" x14ac:dyDescent="0.2">
      <c r="A1019" s="11" t="s">
        <v>66</v>
      </c>
      <c r="B1019" s="14">
        <v>0.73909999999999998</v>
      </c>
    </row>
    <row r="1020" spans="1:2" x14ac:dyDescent="0.2">
      <c r="A1020" s="11" t="s">
        <v>67</v>
      </c>
      <c r="B1020" s="14">
        <v>1.1656</v>
      </c>
    </row>
    <row r="1021" spans="1:2" x14ac:dyDescent="0.2">
      <c r="A1021" s="11" t="s">
        <v>68</v>
      </c>
      <c r="B1021" s="14">
        <v>2.6021000000000001</v>
      </c>
    </row>
    <row r="1022" spans="1:2" x14ac:dyDescent="0.2">
      <c r="A1022" s="11" t="s">
        <v>69</v>
      </c>
      <c r="B1022" s="14">
        <v>0.4622</v>
      </c>
    </row>
    <row r="1023" spans="1:2" x14ac:dyDescent="0.2">
      <c r="A1023" s="11" t="s">
        <v>71</v>
      </c>
      <c r="B1023" s="14">
        <v>0.61890000000000001</v>
      </c>
    </row>
    <row r="1024" spans="1:2" x14ac:dyDescent="0.2">
      <c r="A1024" s="11" t="s">
        <v>72</v>
      </c>
      <c r="B1024" s="14">
        <v>0.88049999999999995</v>
      </c>
    </row>
    <row r="1025" spans="1:2" x14ac:dyDescent="0.2">
      <c r="A1025" s="11" t="s">
        <v>73</v>
      </c>
      <c r="B1025" s="14">
        <v>1.6674</v>
      </c>
    </row>
    <row r="1026" spans="1:2" x14ac:dyDescent="0.2">
      <c r="A1026" s="11" t="s">
        <v>74</v>
      </c>
      <c r="B1026" s="14">
        <v>1.369</v>
      </c>
    </row>
    <row r="1027" spans="1:2" x14ac:dyDescent="0.2">
      <c r="A1027" s="11" t="s">
        <v>79</v>
      </c>
      <c r="B1027" s="14">
        <v>1.9006000000000001</v>
      </c>
    </row>
    <row r="1028" spans="1:2" x14ac:dyDescent="0.2">
      <c r="A1028" s="11" t="s">
        <v>80</v>
      </c>
      <c r="B1028" s="14">
        <v>3.319</v>
      </c>
    </row>
    <row r="1029" spans="1:2" x14ac:dyDescent="0.2">
      <c r="A1029" s="11" t="s">
        <v>81</v>
      </c>
      <c r="B1029" s="14">
        <v>6.9112999999999998</v>
      </c>
    </row>
    <row r="1030" spans="1:2" x14ac:dyDescent="0.2">
      <c r="A1030" s="11" t="s">
        <v>82</v>
      </c>
      <c r="B1030" s="14">
        <v>0.97799999999999998</v>
      </c>
    </row>
    <row r="1031" spans="1:2" x14ac:dyDescent="0.2">
      <c r="A1031" s="11" t="s">
        <v>84</v>
      </c>
      <c r="B1031" s="14">
        <v>1.389</v>
      </c>
    </row>
    <row r="1032" spans="1:2" x14ac:dyDescent="0.2">
      <c r="A1032" s="11" t="s">
        <v>85</v>
      </c>
      <c r="B1032" s="14">
        <v>2.6417000000000002</v>
      </c>
    </row>
    <row r="1033" spans="1:2" x14ac:dyDescent="0.2">
      <c r="A1033" s="11" t="s">
        <v>86</v>
      </c>
      <c r="B1033" s="14">
        <v>6.0753000000000004</v>
      </c>
    </row>
    <row r="1034" spans="1:2" x14ac:dyDescent="0.2">
      <c r="A1034" s="11" t="s">
        <v>87</v>
      </c>
      <c r="B1034" s="14">
        <v>0.89319999999999999</v>
      </c>
    </row>
    <row r="1035" spans="1:2" x14ac:dyDescent="0.2">
      <c r="A1035" s="11" t="s">
        <v>89</v>
      </c>
      <c r="B1035" s="14">
        <v>1.4702999999999999</v>
      </c>
    </row>
    <row r="1036" spans="1:2" x14ac:dyDescent="0.2">
      <c r="A1036" s="11" t="s">
        <v>90</v>
      </c>
      <c r="B1036" s="14">
        <v>2.9073000000000002</v>
      </c>
    </row>
    <row r="1037" spans="1:2" x14ac:dyDescent="0.2">
      <c r="A1037" s="11" t="s">
        <v>91</v>
      </c>
      <c r="B1037" s="14">
        <v>6.8791000000000002</v>
      </c>
    </row>
    <row r="1038" spans="1:2" x14ac:dyDescent="0.2">
      <c r="A1038" s="11" t="s">
        <v>92</v>
      </c>
      <c r="B1038" s="14">
        <v>0.82050000000000001</v>
      </c>
    </row>
    <row r="1039" spans="1:2" x14ac:dyDescent="0.2">
      <c r="A1039" s="11" t="s">
        <v>94</v>
      </c>
      <c r="B1039" s="14">
        <v>1.0911</v>
      </c>
    </row>
    <row r="1040" spans="1:2" x14ac:dyDescent="0.2">
      <c r="A1040" s="11" t="s">
        <v>95</v>
      </c>
      <c r="B1040" s="14">
        <v>1.7018</v>
      </c>
    </row>
    <row r="1041" spans="1:2" x14ac:dyDescent="0.2">
      <c r="A1041" s="11" t="s">
        <v>96</v>
      </c>
      <c r="B1041" s="14">
        <v>3.55</v>
      </c>
    </row>
    <row r="1042" spans="1:2" x14ac:dyDescent="0.2">
      <c r="A1042" s="11" t="s">
        <v>97</v>
      </c>
      <c r="B1042" s="14">
        <v>0.66400000000000003</v>
      </c>
    </row>
    <row r="1043" spans="1:2" x14ac:dyDescent="0.2">
      <c r="A1043" s="11" t="s">
        <v>99</v>
      </c>
      <c r="B1043" s="14">
        <v>1.2664</v>
      </c>
    </row>
    <row r="1044" spans="1:2" x14ac:dyDescent="0.2">
      <c r="A1044" s="11" t="s">
        <v>100</v>
      </c>
      <c r="B1044" s="14">
        <v>1.6511</v>
      </c>
    </row>
    <row r="1045" spans="1:2" x14ac:dyDescent="0.2">
      <c r="A1045" s="11" t="s">
        <v>101</v>
      </c>
      <c r="B1045" s="14">
        <v>3.1844000000000001</v>
      </c>
    </row>
    <row r="1046" spans="1:2" x14ac:dyDescent="0.2">
      <c r="A1046" s="11" t="s">
        <v>102</v>
      </c>
      <c r="B1046" s="14">
        <v>0.64429999999999998</v>
      </c>
    </row>
    <row r="1047" spans="1:2" x14ac:dyDescent="0.2">
      <c r="A1047" s="11" t="s">
        <v>104</v>
      </c>
      <c r="B1047" s="14">
        <v>0.82830000000000004</v>
      </c>
    </row>
    <row r="1048" spans="1:2" x14ac:dyDescent="0.2">
      <c r="A1048" s="11" t="s">
        <v>105</v>
      </c>
      <c r="B1048" s="14">
        <v>1.4794</v>
      </c>
    </row>
    <row r="1049" spans="1:2" x14ac:dyDescent="0.2">
      <c r="A1049" s="11" t="s">
        <v>106</v>
      </c>
      <c r="B1049" s="14">
        <v>5.1868999999999996</v>
      </c>
    </row>
    <row r="1050" spans="1:2" x14ac:dyDescent="0.2">
      <c r="A1050" s="11" t="s">
        <v>107</v>
      </c>
      <c r="B1050" s="14">
        <v>0.52969999999999995</v>
      </c>
    </row>
    <row r="1051" spans="1:2" x14ac:dyDescent="0.2">
      <c r="A1051" s="11" t="s">
        <v>109</v>
      </c>
      <c r="B1051" s="14">
        <v>0.71850000000000003</v>
      </c>
    </row>
    <row r="1052" spans="1:2" x14ac:dyDescent="0.2">
      <c r="A1052" s="11" t="s">
        <v>110</v>
      </c>
      <c r="B1052" s="14">
        <v>1.1828000000000001</v>
      </c>
    </row>
    <row r="1053" spans="1:2" x14ac:dyDescent="0.2">
      <c r="A1053" s="11" t="s">
        <v>111</v>
      </c>
      <c r="B1053" s="14">
        <v>2.3268</v>
      </c>
    </row>
    <row r="1054" spans="1:2" x14ac:dyDescent="0.2">
      <c r="A1054" s="11" t="s">
        <v>112</v>
      </c>
      <c r="B1054" s="14">
        <v>1.0144</v>
      </c>
    </row>
    <row r="1055" spans="1:2" x14ac:dyDescent="0.2">
      <c r="A1055" s="11" t="s">
        <v>114</v>
      </c>
      <c r="B1055" s="14">
        <v>1.6688000000000001</v>
      </c>
    </row>
    <row r="1056" spans="1:2" x14ac:dyDescent="0.2">
      <c r="A1056" s="11" t="s">
        <v>115</v>
      </c>
      <c r="B1056" s="14">
        <v>2.7222</v>
      </c>
    </row>
    <row r="1057" spans="1:2" x14ac:dyDescent="0.2">
      <c r="A1057" s="11" t="s">
        <v>116</v>
      </c>
      <c r="B1057" s="14">
        <v>5.3963000000000001</v>
      </c>
    </row>
    <row r="1058" spans="1:2" x14ac:dyDescent="0.2">
      <c r="A1058" s="11" t="s">
        <v>117</v>
      </c>
      <c r="B1058" s="14">
        <v>1.0256000000000001</v>
      </c>
    </row>
    <row r="1059" spans="1:2" x14ac:dyDescent="0.2">
      <c r="A1059" s="11" t="s">
        <v>119</v>
      </c>
      <c r="B1059" s="14">
        <v>1.4446000000000001</v>
      </c>
    </row>
    <row r="1060" spans="1:2" x14ac:dyDescent="0.2">
      <c r="A1060" s="11" t="s">
        <v>120</v>
      </c>
      <c r="B1060" s="14">
        <v>2.4460999999999999</v>
      </c>
    </row>
    <row r="1061" spans="1:2" x14ac:dyDescent="0.2">
      <c r="A1061" s="11" t="s">
        <v>121</v>
      </c>
      <c r="B1061" s="14">
        <v>5.3998999999999997</v>
      </c>
    </row>
    <row r="1062" spans="1:2" x14ac:dyDescent="0.2">
      <c r="A1062" s="11" t="s">
        <v>122</v>
      </c>
      <c r="B1062" s="14">
        <v>0.55800000000000005</v>
      </c>
    </row>
    <row r="1063" spans="1:2" x14ac:dyDescent="0.2">
      <c r="A1063" s="11" t="s">
        <v>124</v>
      </c>
      <c r="B1063" s="14">
        <v>0.81369999999999998</v>
      </c>
    </row>
    <row r="1064" spans="1:2" x14ac:dyDescent="0.2">
      <c r="A1064" s="11" t="s">
        <v>125</v>
      </c>
      <c r="B1064" s="14">
        <v>1.2955000000000001</v>
      </c>
    </row>
    <row r="1065" spans="1:2" x14ac:dyDescent="0.2">
      <c r="A1065" s="11" t="s">
        <v>126</v>
      </c>
      <c r="B1065" s="14">
        <v>2.6657000000000002</v>
      </c>
    </row>
    <row r="1066" spans="1:2" x14ac:dyDescent="0.2">
      <c r="A1066" s="11" t="s">
        <v>127</v>
      </c>
      <c r="B1066" s="14">
        <v>0.54569999999999996</v>
      </c>
    </row>
    <row r="1067" spans="1:2" x14ac:dyDescent="0.2">
      <c r="A1067" s="11" t="s">
        <v>129</v>
      </c>
      <c r="B1067" s="14">
        <v>0.75760000000000005</v>
      </c>
    </row>
    <row r="1068" spans="1:2" x14ac:dyDescent="0.2">
      <c r="A1068" s="11" t="s">
        <v>130</v>
      </c>
      <c r="B1068" s="14">
        <v>1.2256</v>
      </c>
    </row>
    <row r="1069" spans="1:2" x14ac:dyDescent="0.2">
      <c r="A1069" s="11" t="s">
        <v>131</v>
      </c>
      <c r="B1069" s="14">
        <v>2.2633999999999999</v>
      </c>
    </row>
    <row r="1070" spans="1:2" x14ac:dyDescent="0.2">
      <c r="A1070" s="11" t="s">
        <v>132</v>
      </c>
      <c r="B1070" s="14">
        <v>0.34320000000000001</v>
      </c>
    </row>
    <row r="1071" spans="1:2" x14ac:dyDescent="0.2">
      <c r="A1071" s="11" t="s">
        <v>134</v>
      </c>
      <c r="B1071" s="14">
        <v>0.53569999999999995</v>
      </c>
    </row>
    <row r="1072" spans="1:2" x14ac:dyDescent="0.2">
      <c r="A1072" s="11" t="s">
        <v>135</v>
      </c>
      <c r="B1072" s="14">
        <v>0.78339999999999999</v>
      </c>
    </row>
    <row r="1073" spans="1:2" x14ac:dyDescent="0.2">
      <c r="A1073" s="11" t="s">
        <v>136</v>
      </c>
      <c r="B1073" s="14">
        <v>1.3402000000000001</v>
      </c>
    </row>
    <row r="1074" spans="1:2" x14ac:dyDescent="0.2">
      <c r="A1074" s="11" t="s">
        <v>137</v>
      </c>
      <c r="B1074" s="14">
        <v>0.32519999999999999</v>
      </c>
    </row>
    <row r="1075" spans="1:2" x14ac:dyDescent="0.2">
      <c r="A1075" s="11" t="s">
        <v>139</v>
      </c>
      <c r="B1075" s="14">
        <v>0.49340000000000001</v>
      </c>
    </row>
    <row r="1076" spans="1:2" x14ac:dyDescent="0.2">
      <c r="A1076" s="11" t="s">
        <v>140</v>
      </c>
      <c r="B1076" s="14">
        <v>0.82199999999999995</v>
      </c>
    </row>
    <row r="1077" spans="1:2" x14ac:dyDescent="0.2">
      <c r="A1077" s="11" t="s">
        <v>141</v>
      </c>
      <c r="B1077" s="14">
        <v>2.4186000000000001</v>
      </c>
    </row>
    <row r="1078" spans="1:2" x14ac:dyDescent="0.2">
      <c r="A1078" s="11" t="s">
        <v>142</v>
      </c>
      <c r="B1078" s="14">
        <v>0.56179999999999997</v>
      </c>
    </row>
    <row r="1079" spans="1:2" x14ac:dyDescent="0.2">
      <c r="A1079" s="11" t="s">
        <v>144</v>
      </c>
      <c r="B1079" s="14">
        <v>0.75209999999999999</v>
      </c>
    </row>
    <row r="1080" spans="1:2" x14ac:dyDescent="0.2">
      <c r="A1080" s="11" t="s">
        <v>145</v>
      </c>
      <c r="B1080" s="14">
        <v>1.224</v>
      </c>
    </row>
    <row r="1081" spans="1:2" x14ac:dyDescent="0.2">
      <c r="A1081" s="11" t="s">
        <v>146</v>
      </c>
      <c r="B1081" s="14">
        <v>2.6158000000000001</v>
      </c>
    </row>
    <row r="1082" spans="1:2" x14ac:dyDescent="0.2">
      <c r="A1082" s="11" t="s">
        <v>147</v>
      </c>
      <c r="B1082" s="14">
        <v>1.1228</v>
      </c>
    </row>
    <row r="1083" spans="1:2" x14ac:dyDescent="0.2">
      <c r="A1083" s="11" t="s">
        <v>149</v>
      </c>
      <c r="B1083" s="14">
        <v>1.4074</v>
      </c>
    </row>
    <row r="1084" spans="1:2" x14ac:dyDescent="0.2">
      <c r="A1084" s="11" t="s">
        <v>150</v>
      </c>
      <c r="B1084" s="14">
        <v>2.5203000000000002</v>
      </c>
    </row>
    <row r="1085" spans="1:2" x14ac:dyDescent="0.2">
      <c r="A1085" s="11" t="s">
        <v>151</v>
      </c>
      <c r="B1085" s="14">
        <v>4.4111000000000002</v>
      </c>
    </row>
    <row r="1086" spans="1:2" x14ac:dyDescent="0.2">
      <c r="A1086" s="11" t="s">
        <v>152</v>
      </c>
      <c r="B1086" s="14">
        <v>0.57310000000000005</v>
      </c>
    </row>
    <row r="1087" spans="1:2" x14ac:dyDescent="0.2">
      <c r="A1087" s="11" t="s">
        <v>154</v>
      </c>
      <c r="B1087" s="14">
        <v>0.67359999999999998</v>
      </c>
    </row>
    <row r="1088" spans="1:2" x14ac:dyDescent="0.2">
      <c r="A1088" s="11" t="s">
        <v>155</v>
      </c>
      <c r="B1088" s="14">
        <v>0.92620000000000002</v>
      </c>
    </row>
    <row r="1089" spans="1:2" x14ac:dyDescent="0.2">
      <c r="A1089" s="11" t="s">
        <v>156</v>
      </c>
      <c r="B1089" s="14">
        <v>1.821</v>
      </c>
    </row>
    <row r="1090" spans="1:2" x14ac:dyDescent="0.2">
      <c r="A1090" s="11" t="s">
        <v>157</v>
      </c>
      <c r="B1090" s="14">
        <v>0.36420000000000002</v>
      </c>
    </row>
    <row r="1091" spans="1:2" x14ac:dyDescent="0.2">
      <c r="A1091" s="11" t="s">
        <v>159</v>
      </c>
      <c r="B1091" s="14">
        <v>0.51049999999999995</v>
      </c>
    </row>
    <row r="1092" spans="1:2" x14ac:dyDescent="0.2">
      <c r="A1092" s="11" t="s">
        <v>160</v>
      </c>
      <c r="B1092" s="14">
        <v>0.83130000000000004</v>
      </c>
    </row>
    <row r="1093" spans="1:2" x14ac:dyDescent="0.2">
      <c r="A1093" s="11" t="s">
        <v>161</v>
      </c>
      <c r="B1093" s="14">
        <v>1.5451999999999999</v>
      </c>
    </row>
    <row r="1094" spans="1:2" x14ac:dyDescent="0.2">
      <c r="A1094" s="11" t="s">
        <v>162</v>
      </c>
      <c r="B1094" s="14">
        <v>0.35830000000000001</v>
      </c>
    </row>
    <row r="1095" spans="1:2" x14ac:dyDescent="0.2">
      <c r="A1095" s="11" t="s">
        <v>164</v>
      </c>
      <c r="B1095" s="14">
        <v>0.4793</v>
      </c>
    </row>
    <row r="1096" spans="1:2" x14ac:dyDescent="0.2">
      <c r="A1096" s="11" t="s">
        <v>165</v>
      </c>
      <c r="B1096" s="14">
        <v>0.75949999999999995</v>
      </c>
    </row>
    <row r="1097" spans="1:2" x14ac:dyDescent="0.2">
      <c r="A1097" s="11" t="s">
        <v>166</v>
      </c>
      <c r="B1097" s="14">
        <v>1.1062000000000001</v>
      </c>
    </row>
    <row r="1098" spans="1:2" x14ac:dyDescent="0.2">
      <c r="A1098" s="11" t="s">
        <v>167</v>
      </c>
      <c r="B1098" s="14">
        <v>0.41049999999999998</v>
      </c>
    </row>
    <row r="1099" spans="1:2" x14ac:dyDescent="0.2">
      <c r="A1099" s="11" t="s">
        <v>169</v>
      </c>
      <c r="B1099" s="14">
        <v>0.55330000000000001</v>
      </c>
    </row>
    <row r="1100" spans="1:2" x14ac:dyDescent="0.2">
      <c r="A1100" s="11" t="s">
        <v>170</v>
      </c>
      <c r="B1100" s="14">
        <v>0.82079999999999997</v>
      </c>
    </row>
    <row r="1101" spans="1:2" x14ac:dyDescent="0.2">
      <c r="A1101" s="11" t="s">
        <v>171</v>
      </c>
      <c r="B1101" s="14">
        <v>1.4852000000000001</v>
      </c>
    </row>
    <row r="1102" spans="1:2" x14ac:dyDescent="0.2">
      <c r="A1102" s="11" t="s">
        <v>172</v>
      </c>
      <c r="B1102" s="14">
        <v>0.30330000000000001</v>
      </c>
    </row>
    <row r="1103" spans="1:2" x14ac:dyDescent="0.2">
      <c r="A1103" s="11" t="s">
        <v>174</v>
      </c>
      <c r="B1103" s="14">
        <v>0.41060000000000002</v>
      </c>
    </row>
    <row r="1104" spans="1:2" x14ac:dyDescent="0.2">
      <c r="A1104" s="11" t="s">
        <v>175</v>
      </c>
      <c r="B1104" s="14">
        <v>0.61609999999999998</v>
      </c>
    </row>
    <row r="1105" spans="1:2" x14ac:dyDescent="0.2">
      <c r="A1105" s="11" t="s">
        <v>176</v>
      </c>
      <c r="B1105" s="14">
        <v>1.2598</v>
      </c>
    </row>
    <row r="1106" spans="1:2" x14ac:dyDescent="0.2">
      <c r="A1106" s="11" t="s">
        <v>177</v>
      </c>
      <c r="B1106" s="14">
        <v>0.27779999999999999</v>
      </c>
    </row>
    <row r="1107" spans="1:2" x14ac:dyDescent="0.2">
      <c r="A1107" s="11" t="s">
        <v>179</v>
      </c>
      <c r="B1107" s="14">
        <v>0.43619999999999998</v>
      </c>
    </row>
    <row r="1108" spans="1:2" x14ac:dyDescent="0.2">
      <c r="A1108" s="11" t="s">
        <v>180</v>
      </c>
      <c r="B1108" s="14">
        <v>0.60540000000000005</v>
      </c>
    </row>
    <row r="1109" spans="1:2" x14ac:dyDescent="0.2">
      <c r="A1109" s="11" t="s">
        <v>181</v>
      </c>
      <c r="B1109" s="14">
        <v>0.83550000000000002</v>
      </c>
    </row>
    <row r="1110" spans="1:2" x14ac:dyDescent="0.2">
      <c r="A1110" s="11" t="s">
        <v>182</v>
      </c>
      <c r="B1110" s="14">
        <v>0.42549999999999999</v>
      </c>
    </row>
    <row r="1111" spans="1:2" x14ac:dyDescent="0.2">
      <c r="A1111" s="11" t="s">
        <v>184</v>
      </c>
      <c r="B1111" s="14">
        <v>0.54569999999999996</v>
      </c>
    </row>
    <row r="1112" spans="1:2" x14ac:dyDescent="0.2">
      <c r="A1112" s="11" t="s">
        <v>185</v>
      </c>
      <c r="B1112" s="14">
        <v>0.62829999999999997</v>
      </c>
    </row>
    <row r="1113" spans="1:2" x14ac:dyDescent="0.2">
      <c r="A1113" s="11" t="s">
        <v>186</v>
      </c>
      <c r="B1113" s="14">
        <v>1.6720999999999999</v>
      </c>
    </row>
    <row r="1114" spans="1:2" x14ac:dyDescent="0.2">
      <c r="A1114" s="11" t="s">
        <v>187</v>
      </c>
      <c r="B1114" s="14">
        <v>0.60640000000000005</v>
      </c>
    </row>
    <row r="1115" spans="1:2" x14ac:dyDescent="0.2">
      <c r="A1115" s="11" t="s">
        <v>189</v>
      </c>
      <c r="B1115" s="14">
        <v>0.73170000000000002</v>
      </c>
    </row>
    <row r="1116" spans="1:2" x14ac:dyDescent="0.2">
      <c r="A1116" s="11" t="s">
        <v>190</v>
      </c>
      <c r="B1116" s="14">
        <v>0.94930000000000003</v>
      </c>
    </row>
    <row r="1117" spans="1:2" x14ac:dyDescent="0.2">
      <c r="A1117" s="11" t="s">
        <v>191</v>
      </c>
      <c r="B1117" s="14">
        <v>1.6612</v>
      </c>
    </row>
    <row r="1118" spans="1:2" x14ac:dyDescent="0.2">
      <c r="A1118" s="11" t="s">
        <v>192</v>
      </c>
      <c r="B1118" s="14">
        <v>0.41420000000000001</v>
      </c>
    </row>
    <row r="1119" spans="1:2" x14ac:dyDescent="0.2">
      <c r="A1119" s="11" t="s">
        <v>194</v>
      </c>
      <c r="B1119" s="14">
        <v>0.53069999999999995</v>
      </c>
    </row>
    <row r="1120" spans="1:2" x14ac:dyDescent="0.2">
      <c r="A1120" s="11" t="s">
        <v>195</v>
      </c>
      <c r="B1120" s="14">
        <v>0.67789999999999995</v>
      </c>
    </row>
    <row r="1121" spans="1:2" x14ac:dyDescent="0.2">
      <c r="A1121" s="11" t="s">
        <v>196</v>
      </c>
      <c r="B1121" s="14">
        <v>0.83940000000000003</v>
      </c>
    </row>
    <row r="1122" spans="1:2" x14ac:dyDescent="0.2">
      <c r="A1122" s="11" t="s">
        <v>197</v>
      </c>
      <c r="B1122" s="14">
        <v>0.62529999999999997</v>
      </c>
    </row>
    <row r="1123" spans="1:2" x14ac:dyDescent="0.2">
      <c r="A1123" s="11" t="s">
        <v>199</v>
      </c>
      <c r="B1123" s="14">
        <v>0.77900000000000003</v>
      </c>
    </row>
    <row r="1124" spans="1:2" x14ac:dyDescent="0.2">
      <c r="A1124" s="11" t="s">
        <v>200</v>
      </c>
      <c r="B1124" s="14">
        <v>0.98540000000000005</v>
      </c>
    </row>
    <row r="1125" spans="1:2" x14ac:dyDescent="0.2">
      <c r="A1125" s="11" t="s">
        <v>201</v>
      </c>
      <c r="B1125" s="14">
        <v>1.7486999999999999</v>
      </c>
    </row>
    <row r="1126" spans="1:2" x14ac:dyDescent="0.2">
      <c r="A1126" s="11" t="s">
        <v>202</v>
      </c>
      <c r="B1126" s="14">
        <v>0.46110000000000001</v>
      </c>
    </row>
    <row r="1127" spans="1:2" x14ac:dyDescent="0.2">
      <c r="A1127" s="11" t="s">
        <v>204</v>
      </c>
      <c r="B1127" s="14">
        <v>0.61899999999999999</v>
      </c>
    </row>
    <row r="1128" spans="1:2" x14ac:dyDescent="0.2">
      <c r="A1128" s="11" t="s">
        <v>205</v>
      </c>
      <c r="B1128" s="14">
        <v>0.77459999999999996</v>
      </c>
    </row>
    <row r="1129" spans="1:2" x14ac:dyDescent="0.2">
      <c r="A1129" s="11" t="s">
        <v>206</v>
      </c>
      <c r="B1129" s="14">
        <v>1.4273</v>
      </c>
    </row>
    <row r="1130" spans="1:2" x14ac:dyDescent="0.2">
      <c r="A1130" s="11" t="s">
        <v>207</v>
      </c>
      <c r="B1130" s="14">
        <v>0.2203</v>
      </c>
    </row>
    <row r="1131" spans="1:2" x14ac:dyDescent="0.2">
      <c r="A1131" s="11" t="s">
        <v>209</v>
      </c>
      <c r="B1131" s="14">
        <v>0.25790000000000002</v>
      </c>
    </row>
    <row r="1132" spans="1:2" x14ac:dyDescent="0.2">
      <c r="A1132" s="11" t="s">
        <v>210</v>
      </c>
      <c r="B1132" s="14">
        <v>0.55449999999999999</v>
      </c>
    </row>
    <row r="1133" spans="1:2" x14ac:dyDescent="0.2">
      <c r="A1133" s="11" t="s">
        <v>211</v>
      </c>
      <c r="B1133" s="14">
        <v>1.9634</v>
      </c>
    </row>
    <row r="1134" spans="1:2" x14ac:dyDescent="0.2">
      <c r="A1134" s="11" t="s">
        <v>212</v>
      </c>
      <c r="B1134" s="14">
        <v>0.50490000000000002</v>
      </c>
    </row>
    <row r="1135" spans="1:2" x14ac:dyDescent="0.2">
      <c r="A1135" s="11" t="s">
        <v>214</v>
      </c>
      <c r="B1135" s="14">
        <v>0.63829999999999998</v>
      </c>
    </row>
    <row r="1136" spans="1:2" x14ac:dyDescent="0.2">
      <c r="A1136" s="11" t="s">
        <v>215</v>
      </c>
      <c r="B1136" s="14">
        <v>0.69650000000000001</v>
      </c>
    </row>
    <row r="1137" spans="1:2" x14ac:dyDescent="0.2">
      <c r="A1137" s="11" t="s">
        <v>216</v>
      </c>
      <c r="B1137" s="14">
        <v>2.3349000000000002</v>
      </c>
    </row>
    <row r="1138" spans="1:2" x14ac:dyDescent="0.2">
      <c r="A1138" s="11" t="s">
        <v>217</v>
      </c>
      <c r="B1138" s="14">
        <v>0.27050000000000002</v>
      </c>
    </row>
    <row r="1139" spans="1:2" x14ac:dyDescent="0.2">
      <c r="A1139" s="11" t="s">
        <v>219</v>
      </c>
      <c r="B1139" s="14">
        <v>0.35070000000000001</v>
      </c>
    </row>
    <row r="1140" spans="1:2" x14ac:dyDescent="0.2">
      <c r="A1140" s="11" t="s">
        <v>220</v>
      </c>
      <c r="B1140" s="14">
        <v>0.63500000000000001</v>
      </c>
    </row>
    <row r="1141" spans="1:2" x14ac:dyDescent="0.2">
      <c r="A1141" s="11" t="s">
        <v>221</v>
      </c>
      <c r="B1141" s="14">
        <v>1.8956999999999999</v>
      </c>
    </row>
    <row r="1142" spans="1:2" x14ac:dyDescent="0.2">
      <c r="A1142" s="11" t="s">
        <v>222</v>
      </c>
      <c r="B1142" s="14">
        <v>0.3034</v>
      </c>
    </row>
    <row r="1143" spans="1:2" x14ac:dyDescent="0.2">
      <c r="A1143" s="11" t="s">
        <v>224</v>
      </c>
      <c r="B1143" s="14">
        <v>0.34339999999999998</v>
      </c>
    </row>
    <row r="1144" spans="1:2" x14ac:dyDescent="0.2">
      <c r="A1144" s="11" t="s">
        <v>225</v>
      </c>
      <c r="B1144" s="14">
        <v>0.65269999999999995</v>
      </c>
    </row>
    <row r="1145" spans="1:2" x14ac:dyDescent="0.2">
      <c r="A1145" s="11" t="s">
        <v>226</v>
      </c>
      <c r="B1145" s="14">
        <v>2.1894999999999998</v>
      </c>
    </row>
    <row r="1146" spans="1:2" x14ac:dyDescent="0.2">
      <c r="A1146" s="11" t="s">
        <v>227</v>
      </c>
      <c r="B1146" s="14">
        <v>0.32890000000000003</v>
      </c>
    </row>
    <row r="1147" spans="1:2" x14ac:dyDescent="0.2">
      <c r="A1147" s="11" t="s">
        <v>229</v>
      </c>
      <c r="B1147" s="14">
        <v>0.47339999999999999</v>
      </c>
    </row>
    <row r="1148" spans="1:2" x14ac:dyDescent="0.2">
      <c r="A1148" s="11" t="s">
        <v>230</v>
      </c>
      <c r="B1148" s="14">
        <v>0.90280000000000005</v>
      </c>
    </row>
    <row r="1149" spans="1:2" x14ac:dyDescent="0.2">
      <c r="A1149" s="11" t="s">
        <v>231</v>
      </c>
      <c r="B1149" s="14">
        <v>2.73</v>
      </c>
    </row>
    <row r="1150" spans="1:2" x14ac:dyDescent="0.2">
      <c r="A1150" s="11" t="s">
        <v>232</v>
      </c>
      <c r="B1150" s="14">
        <v>0.33139999999999997</v>
      </c>
    </row>
    <row r="1151" spans="1:2" x14ac:dyDescent="0.2">
      <c r="A1151" s="11" t="s">
        <v>234</v>
      </c>
      <c r="B1151" s="14">
        <v>0.4844</v>
      </c>
    </row>
    <row r="1152" spans="1:2" x14ac:dyDescent="0.2">
      <c r="A1152" s="11" t="s">
        <v>235</v>
      </c>
      <c r="B1152" s="14">
        <v>0.83620000000000005</v>
      </c>
    </row>
    <row r="1153" spans="1:2" x14ac:dyDescent="0.2">
      <c r="A1153" s="11" t="s">
        <v>236</v>
      </c>
      <c r="B1153" s="14">
        <v>1.6254</v>
      </c>
    </row>
    <row r="1154" spans="1:2" x14ac:dyDescent="0.2">
      <c r="A1154" s="11" t="s">
        <v>237</v>
      </c>
      <c r="B1154" s="14">
        <v>0.85399999999999998</v>
      </c>
    </row>
    <row r="1155" spans="1:2" x14ac:dyDescent="0.2">
      <c r="A1155" s="11" t="s">
        <v>239</v>
      </c>
      <c r="B1155" s="14">
        <v>1.292</v>
      </c>
    </row>
    <row r="1156" spans="1:2" x14ac:dyDescent="0.2">
      <c r="A1156" s="11" t="s">
        <v>240</v>
      </c>
      <c r="B1156" s="14">
        <v>2.2330000000000001</v>
      </c>
    </row>
    <row r="1157" spans="1:2" x14ac:dyDescent="0.2">
      <c r="A1157" s="11" t="s">
        <v>241</v>
      </c>
      <c r="B1157" s="14">
        <v>5.1923000000000004</v>
      </c>
    </row>
    <row r="1158" spans="1:2" x14ac:dyDescent="0.2">
      <c r="A1158" s="11" t="s">
        <v>242</v>
      </c>
      <c r="B1158" s="14">
        <v>0.28089999999999998</v>
      </c>
    </row>
    <row r="1159" spans="1:2" x14ac:dyDescent="0.2">
      <c r="A1159" s="11" t="s">
        <v>244</v>
      </c>
      <c r="B1159" s="14">
        <v>0.39410000000000001</v>
      </c>
    </row>
    <row r="1160" spans="1:2" x14ac:dyDescent="0.2">
      <c r="A1160" s="11" t="s">
        <v>245</v>
      </c>
      <c r="B1160" s="14">
        <v>0.84919999999999995</v>
      </c>
    </row>
    <row r="1161" spans="1:2" x14ac:dyDescent="0.2">
      <c r="A1161" s="11" t="s">
        <v>246</v>
      </c>
      <c r="B1161" s="14">
        <v>2.2054999999999998</v>
      </c>
    </row>
    <row r="1162" spans="1:2" x14ac:dyDescent="0.2">
      <c r="A1162" s="11" t="s">
        <v>247</v>
      </c>
      <c r="B1162" s="14">
        <v>0.35449999999999998</v>
      </c>
    </row>
    <row r="1163" spans="1:2" x14ac:dyDescent="0.2">
      <c r="A1163" s="11" t="s">
        <v>249</v>
      </c>
      <c r="B1163" s="14">
        <v>0.44569999999999999</v>
      </c>
    </row>
    <row r="1164" spans="1:2" x14ac:dyDescent="0.2">
      <c r="A1164" s="11" t="s">
        <v>250</v>
      </c>
      <c r="B1164" s="14">
        <v>0.8095</v>
      </c>
    </row>
    <row r="1165" spans="1:2" x14ac:dyDescent="0.2">
      <c r="A1165" s="11" t="s">
        <v>251</v>
      </c>
      <c r="B1165" s="14">
        <v>1.8603000000000001</v>
      </c>
    </row>
    <row r="1166" spans="1:2" x14ac:dyDescent="0.2">
      <c r="A1166" s="11" t="s">
        <v>252</v>
      </c>
      <c r="B1166" s="14">
        <v>0.44479999999999997</v>
      </c>
    </row>
    <row r="1167" spans="1:2" x14ac:dyDescent="0.2">
      <c r="A1167" s="11" t="s">
        <v>254</v>
      </c>
      <c r="B1167" s="14">
        <v>0.62109999999999999</v>
      </c>
    </row>
    <row r="1168" spans="1:2" x14ac:dyDescent="0.2">
      <c r="A1168" s="11" t="s">
        <v>255</v>
      </c>
      <c r="B1168" s="14">
        <v>0.99170000000000003</v>
      </c>
    </row>
    <row r="1169" spans="1:2" x14ac:dyDescent="0.2">
      <c r="A1169" s="11" t="s">
        <v>256</v>
      </c>
      <c r="B1169" s="14">
        <v>2.1032000000000002</v>
      </c>
    </row>
    <row r="1170" spans="1:2" x14ac:dyDescent="0.2">
      <c r="A1170" s="11" t="s">
        <v>257</v>
      </c>
      <c r="B1170" s="14">
        <v>0.43840000000000001</v>
      </c>
    </row>
    <row r="1171" spans="1:2" x14ac:dyDescent="0.2">
      <c r="A1171" s="11" t="s">
        <v>259</v>
      </c>
      <c r="B1171" s="14">
        <v>0.5141</v>
      </c>
    </row>
    <row r="1172" spans="1:2" x14ac:dyDescent="0.2">
      <c r="A1172" s="11" t="s">
        <v>260</v>
      </c>
      <c r="B1172" s="14">
        <v>0.83979999999999999</v>
      </c>
    </row>
    <row r="1173" spans="1:2" x14ac:dyDescent="0.2">
      <c r="A1173" s="11" t="s">
        <v>261</v>
      </c>
      <c r="B1173" s="14">
        <v>2.5638000000000001</v>
      </c>
    </row>
    <row r="1174" spans="1:2" x14ac:dyDescent="0.2">
      <c r="A1174" s="11" t="s">
        <v>262</v>
      </c>
      <c r="B1174" s="14">
        <v>0.42809999999999998</v>
      </c>
    </row>
    <row r="1175" spans="1:2" x14ac:dyDescent="0.2">
      <c r="A1175" s="11" t="s">
        <v>264</v>
      </c>
      <c r="B1175" s="14">
        <v>0.50929999999999997</v>
      </c>
    </row>
    <row r="1176" spans="1:2" x14ac:dyDescent="0.2">
      <c r="A1176" s="11" t="s">
        <v>265</v>
      </c>
      <c r="B1176" s="14">
        <v>0.84630000000000005</v>
      </c>
    </row>
    <row r="1177" spans="1:2" x14ac:dyDescent="0.2">
      <c r="A1177" s="11" t="s">
        <v>266</v>
      </c>
      <c r="B1177" s="14">
        <v>1.9498</v>
      </c>
    </row>
    <row r="1178" spans="1:2" x14ac:dyDescent="0.2">
      <c r="A1178" s="11" t="s">
        <v>267</v>
      </c>
      <c r="B1178" s="14">
        <v>2.3073000000000001</v>
      </c>
    </row>
    <row r="1179" spans="1:2" x14ac:dyDescent="0.2">
      <c r="A1179" s="11" t="s">
        <v>269</v>
      </c>
      <c r="B1179" s="14">
        <v>3.5548999999999999</v>
      </c>
    </row>
    <row r="1180" spans="1:2" x14ac:dyDescent="0.2">
      <c r="A1180" s="11" t="s">
        <v>270</v>
      </c>
      <c r="B1180" s="14">
        <v>6.7512999999999996</v>
      </c>
    </row>
    <row r="1181" spans="1:2" x14ac:dyDescent="0.2">
      <c r="A1181" s="11" t="s">
        <v>271</v>
      </c>
      <c r="B1181" s="14">
        <v>19.5091</v>
      </c>
    </row>
    <row r="1182" spans="1:2" x14ac:dyDescent="0.2">
      <c r="A1182" s="11" t="s">
        <v>272</v>
      </c>
      <c r="B1182" s="14">
        <v>1.4438</v>
      </c>
    </row>
    <row r="1183" spans="1:2" x14ac:dyDescent="0.2">
      <c r="A1183" s="11" t="s">
        <v>274</v>
      </c>
      <c r="B1183" s="14">
        <v>2.222</v>
      </c>
    </row>
    <row r="1184" spans="1:2" x14ac:dyDescent="0.2">
      <c r="A1184" s="11" t="s">
        <v>275</v>
      </c>
      <c r="B1184" s="14">
        <v>3.9521000000000002</v>
      </c>
    </row>
    <row r="1185" spans="1:2" x14ac:dyDescent="0.2">
      <c r="A1185" s="11" t="s">
        <v>276</v>
      </c>
      <c r="B1185" s="14">
        <v>10.454599999999999</v>
      </c>
    </row>
    <row r="1186" spans="1:2" x14ac:dyDescent="0.2">
      <c r="A1186" s="11" t="s">
        <v>277</v>
      </c>
      <c r="B1186" s="14">
        <v>0.49530000000000002</v>
      </c>
    </row>
    <row r="1187" spans="1:2" x14ac:dyDescent="0.2">
      <c r="A1187" s="11" t="s">
        <v>279</v>
      </c>
      <c r="B1187" s="14">
        <v>0.65959999999999996</v>
      </c>
    </row>
    <row r="1188" spans="1:2" x14ac:dyDescent="0.2">
      <c r="A1188" s="11" t="s">
        <v>280</v>
      </c>
      <c r="B1188" s="14">
        <v>1.2082999999999999</v>
      </c>
    </row>
    <row r="1189" spans="1:2" x14ac:dyDescent="0.2">
      <c r="A1189" s="11" t="s">
        <v>281</v>
      </c>
      <c r="B1189" s="14">
        <v>5.0185000000000004</v>
      </c>
    </row>
    <row r="1190" spans="1:2" x14ac:dyDescent="0.2">
      <c r="A1190" s="11" t="s">
        <v>282</v>
      </c>
      <c r="B1190" s="14">
        <v>0.43880000000000002</v>
      </c>
    </row>
    <row r="1191" spans="1:2" x14ac:dyDescent="0.2">
      <c r="A1191" s="11" t="s">
        <v>284</v>
      </c>
      <c r="B1191" s="14">
        <v>0.72240000000000004</v>
      </c>
    </row>
    <row r="1192" spans="1:2" x14ac:dyDescent="0.2">
      <c r="A1192" s="11" t="s">
        <v>285</v>
      </c>
      <c r="B1192" s="14">
        <v>1.3664000000000001</v>
      </c>
    </row>
    <row r="1193" spans="1:2" x14ac:dyDescent="0.2">
      <c r="A1193" s="11" t="s">
        <v>286</v>
      </c>
      <c r="B1193" s="14">
        <v>5.4847000000000001</v>
      </c>
    </row>
    <row r="1194" spans="1:2" x14ac:dyDescent="0.2">
      <c r="A1194" s="11" t="s">
        <v>287</v>
      </c>
      <c r="B1194" s="14">
        <v>1.1117999999999999</v>
      </c>
    </row>
    <row r="1195" spans="1:2" x14ac:dyDescent="0.2">
      <c r="A1195" s="11" t="s">
        <v>289</v>
      </c>
      <c r="B1195" s="14">
        <v>1.3586</v>
      </c>
    </row>
    <row r="1196" spans="1:2" x14ac:dyDescent="0.2">
      <c r="A1196" s="11" t="s">
        <v>290</v>
      </c>
      <c r="B1196" s="14">
        <v>2.5680000000000001</v>
      </c>
    </row>
    <row r="1197" spans="1:2" x14ac:dyDescent="0.2">
      <c r="A1197" s="11" t="s">
        <v>291</v>
      </c>
      <c r="B1197" s="14">
        <v>4.8982000000000001</v>
      </c>
    </row>
    <row r="1198" spans="1:2" x14ac:dyDescent="0.2">
      <c r="A1198" s="11" t="s">
        <v>292</v>
      </c>
      <c r="B1198" s="14">
        <v>0.72270000000000001</v>
      </c>
    </row>
    <row r="1199" spans="1:2" x14ac:dyDescent="0.2">
      <c r="A1199" s="11" t="s">
        <v>294</v>
      </c>
      <c r="B1199" s="14">
        <v>1.0258</v>
      </c>
    </row>
    <row r="1200" spans="1:2" x14ac:dyDescent="0.2">
      <c r="A1200" s="11" t="s">
        <v>295</v>
      </c>
      <c r="B1200" s="14">
        <v>1.5114000000000001</v>
      </c>
    </row>
    <row r="1201" spans="1:2" x14ac:dyDescent="0.2">
      <c r="A1201" s="11" t="s">
        <v>296</v>
      </c>
      <c r="B1201" s="14">
        <v>2.0285000000000002</v>
      </c>
    </row>
    <row r="1202" spans="1:2" x14ac:dyDescent="0.2">
      <c r="A1202" s="11" t="s">
        <v>297</v>
      </c>
      <c r="B1202" s="14">
        <v>0.33439999999999998</v>
      </c>
    </row>
    <row r="1203" spans="1:2" x14ac:dyDescent="0.2">
      <c r="A1203" s="11" t="s">
        <v>299</v>
      </c>
      <c r="B1203" s="14">
        <v>0.54559999999999997</v>
      </c>
    </row>
    <row r="1204" spans="1:2" x14ac:dyDescent="0.2">
      <c r="A1204" s="11" t="s">
        <v>300</v>
      </c>
      <c r="B1204" s="14">
        <v>0.80100000000000005</v>
      </c>
    </row>
    <row r="1205" spans="1:2" x14ac:dyDescent="0.2">
      <c r="A1205" s="11" t="s">
        <v>301</v>
      </c>
      <c r="B1205" s="14">
        <v>1.6482000000000001</v>
      </c>
    </row>
    <row r="1206" spans="1:2" x14ac:dyDescent="0.2">
      <c r="A1206" s="11" t="s">
        <v>302</v>
      </c>
      <c r="B1206" s="14">
        <v>0.29959999999999998</v>
      </c>
    </row>
    <row r="1207" spans="1:2" x14ac:dyDescent="0.2">
      <c r="A1207" s="11" t="s">
        <v>304</v>
      </c>
      <c r="B1207" s="14">
        <v>0.57369999999999999</v>
      </c>
    </row>
    <row r="1208" spans="1:2" x14ac:dyDescent="0.2">
      <c r="A1208" s="11" t="s">
        <v>305</v>
      </c>
      <c r="B1208" s="14">
        <v>0.7863</v>
      </c>
    </row>
    <row r="1209" spans="1:2" x14ac:dyDescent="0.2">
      <c r="A1209" s="11" t="s">
        <v>306</v>
      </c>
      <c r="B1209" s="14">
        <v>1.0852999999999999</v>
      </c>
    </row>
    <row r="1210" spans="1:2" x14ac:dyDescent="0.2">
      <c r="A1210" s="11" t="s">
        <v>307</v>
      </c>
      <c r="B1210" s="14">
        <v>0.6149</v>
      </c>
    </row>
    <row r="1211" spans="1:2" x14ac:dyDescent="0.2">
      <c r="A1211" s="11" t="s">
        <v>309</v>
      </c>
      <c r="B1211" s="14">
        <v>1.7236</v>
      </c>
    </row>
    <row r="1212" spans="1:2" x14ac:dyDescent="0.2">
      <c r="A1212" s="11" t="s">
        <v>310</v>
      </c>
      <c r="B1212" s="14">
        <v>3.0184000000000002</v>
      </c>
    </row>
    <row r="1213" spans="1:2" x14ac:dyDescent="0.2">
      <c r="A1213" s="11" t="s">
        <v>311</v>
      </c>
      <c r="B1213" s="14">
        <v>6.1952999999999996</v>
      </c>
    </row>
    <row r="1214" spans="1:2" x14ac:dyDescent="0.2">
      <c r="A1214" s="11" t="s">
        <v>312</v>
      </c>
      <c r="B1214" s="14">
        <v>0.59960000000000002</v>
      </c>
    </row>
    <row r="1215" spans="1:2" x14ac:dyDescent="0.2">
      <c r="A1215" s="11" t="s">
        <v>314</v>
      </c>
      <c r="B1215" s="14">
        <v>1.1382000000000001</v>
      </c>
    </row>
    <row r="1216" spans="1:2" x14ac:dyDescent="0.2">
      <c r="A1216" s="11" t="s">
        <v>315</v>
      </c>
      <c r="B1216" s="14">
        <v>1.6166</v>
      </c>
    </row>
    <row r="1217" spans="1:2" x14ac:dyDescent="0.2">
      <c r="A1217" s="11" t="s">
        <v>316</v>
      </c>
      <c r="B1217" s="14">
        <v>3.2115999999999998</v>
      </c>
    </row>
    <row r="1218" spans="1:2" x14ac:dyDescent="0.2">
      <c r="A1218" s="11" t="s">
        <v>317</v>
      </c>
      <c r="B1218" s="14">
        <v>0.54379999999999995</v>
      </c>
    </row>
    <row r="1219" spans="1:2" x14ac:dyDescent="0.2">
      <c r="A1219" s="11" t="s">
        <v>319</v>
      </c>
      <c r="B1219" s="14">
        <v>0.84640000000000004</v>
      </c>
    </row>
    <row r="1220" spans="1:2" x14ac:dyDescent="0.2">
      <c r="A1220" s="11" t="s">
        <v>320</v>
      </c>
      <c r="B1220" s="14">
        <v>1.1625000000000001</v>
      </c>
    </row>
    <row r="1221" spans="1:2" x14ac:dyDescent="0.2">
      <c r="A1221" s="11" t="s">
        <v>321</v>
      </c>
      <c r="B1221" s="14">
        <v>2.0611999999999999</v>
      </c>
    </row>
    <row r="1222" spans="1:2" x14ac:dyDescent="0.2">
      <c r="A1222" s="11" t="s">
        <v>322</v>
      </c>
      <c r="B1222" s="14">
        <v>0.73429999999999995</v>
      </c>
    </row>
    <row r="1223" spans="1:2" x14ac:dyDescent="0.2">
      <c r="A1223" s="11" t="s">
        <v>324</v>
      </c>
      <c r="B1223" s="14">
        <v>0.87949999999999995</v>
      </c>
    </row>
    <row r="1224" spans="1:2" x14ac:dyDescent="0.2">
      <c r="A1224" s="11" t="s">
        <v>325</v>
      </c>
      <c r="B1224" s="14">
        <v>1.2817000000000001</v>
      </c>
    </row>
    <row r="1225" spans="1:2" x14ac:dyDescent="0.2">
      <c r="A1225" s="11" t="s">
        <v>326</v>
      </c>
      <c r="B1225" s="14">
        <v>2.8969</v>
      </c>
    </row>
    <row r="1226" spans="1:2" x14ac:dyDescent="0.2">
      <c r="A1226" s="11" t="s">
        <v>327</v>
      </c>
      <c r="B1226" s="14">
        <v>0.5454</v>
      </c>
    </row>
    <row r="1227" spans="1:2" x14ac:dyDescent="0.2">
      <c r="A1227" s="11" t="s">
        <v>329</v>
      </c>
      <c r="B1227" s="14">
        <v>0.69740000000000002</v>
      </c>
    </row>
    <row r="1228" spans="1:2" x14ac:dyDescent="0.2">
      <c r="A1228" s="11" t="s">
        <v>330</v>
      </c>
      <c r="B1228" s="14">
        <v>0.99319999999999997</v>
      </c>
    </row>
    <row r="1229" spans="1:2" x14ac:dyDescent="0.2">
      <c r="A1229" s="11" t="s">
        <v>331</v>
      </c>
      <c r="B1229" s="14">
        <v>1.6840999999999999</v>
      </c>
    </row>
    <row r="1230" spans="1:2" x14ac:dyDescent="0.2">
      <c r="A1230" s="11" t="s">
        <v>332</v>
      </c>
      <c r="B1230" s="14">
        <v>3.1240000000000001</v>
      </c>
    </row>
    <row r="1231" spans="1:2" x14ac:dyDescent="0.2">
      <c r="A1231" s="11" t="s">
        <v>334</v>
      </c>
      <c r="B1231" s="14">
        <v>3.7323</v>
      </c>
    </row>
    <row r="1232" spans="1:2" x14ac:dyDescent="0.2">
      <c r="A1232" s="11" t="s">
        <v>335</v>
      </c>
      <c r="B1232" s="14">
        <v>4.5909000000000004</v>
      </c>
    </row>
    <row r="1233" spans="1:2" x14ac:dyDescent="0.2">
      <c r="A1233" s="11" t="s">
        <v>336</v>
      </c>
      <c r="B1233" s="14">
        <v>9.4308999999999994</v>
      </c>
    </row>
    <row r="1234" spans="1:2" x14ac:dyDescent="0.2">
      <c r="A1234" s="11" t="s">
        <v>337</v>
      </c>
      <c r="B1234" s="14">
        <v>1.8375999999999999</v>
      </c>
    </row>
    <row r="1235" spans="1:2" x14ac:dyDescent="0.2">
      <c r="A1235" s="11" t="s">
        <v>339</v>
      </c>
      <c r="B1235" s="14">
        <v>2.1221999999999999</v>
      </c>
    </row>
    <row r="1236" spans="1:2" x14ac:dyDescent="0.2">
      <c r="A1236" s="11" t="s">
        <v>340</v>
      </c>
      <c r="B1236" s="14">
        <v>2.8429000000000002</v>
      </c>
    </row>
    <row r="1237" spans="1:2" x14ac:dyDescent="0.2">
      <c r="A1237" s="11" t="s">
        <v>341</v>
      </c>
      <c r="B1237" s="14">
        <v>6.7808999999999999</v>
      </c>
    </row>
    <row r="1238" spans="1:2" x14ac:dyDescent="0.2">
      <c r="A1238" s="11" t="s">
        <v>342</v>
      </c>
      <c r="B1238" s="14">
        <v>2.1006999999999998</v>
      </c>
    </row>
    <row r="1239" spans="1:2" x14ac:dyDescent="0.2">
      <c r="A1239" s="11" t="s">
        <v>344</v>
      </c>
      <c r="B1239" s="14">
        <v>2.339</v>
      </c>
    </row>
    <row r="1240" spans="1:2" x14ac:dyDescent="0.2">
      <c r="A1240" s="11" t="s">
        <v>345</v>
      </c>
      <c r="B1240" s="14">
        <v>3.8715999999999999</v>
      </c>
    </row>
    <row r="1241" spans="1:2" x14ac:dyDescent="0.2">
      <c r="A1241" s="11" t="s">
        <v>346</v>
      </c>
      <c r="B1241" s="14">
        <v>7.7896000000000001</v>
      </c>
    </row>
    <row r="1242" spans="1:2" x14ac:dyDescent="0.2">
      <c r="A1242" s="11" t="s">
        <v>347</v>
      </c>
      <c r="B1242" s="14">
        <v>0.84670000000000001</v>
      </c>
    </row>
    <row r="1243" spans="1:2" x14ac:dyDescent="0.2">
      <c r="A1243" s="11" t="s">
        <v>349</v>
      </c>
      <c r="B1243" s="14">
        <v>1.0293000000000001</v>
      </c>
    </row>
    <row r="1244" spans="1:2" x14ac:dyDescent="0.2">
      <c r="A1244" s="11" t="s">
        <v>350</v>
      </c>
      <c r="B1244" s="14">
        <v>1.7358</v>
      </c>
    </row>
    <row r="1245" spans="1:2" x14ac:dyDescent="0.2">
      <c r="A1245" s="11" t="s">
        <v>351</v>
      </c>
      <c r="B1245" s="14">
        <v>4.5053999999999998</v>
      </c>
    </row>
    <row r="1246" spans="1:2" x14ac:dyDescent="0.2">
      <c r="A1246" s="11" t="s">
        <v>352</v>
      </c>
      <c r="B1246" s="14">
        <v>1.3087</v>
      </c>
    </row>
    <row r="1247" spans="1:2" x14ac:dyDescent="0.2">
      <c r="A1247" s="11" t="s">
        <v>354</v>
      </c>
      <c r="B1247" s="14">
        <v>2.0996999999999999</v>
      </c>
    </row>
    <row r="1248" spans="1:2" x14ac:dyDescent="0.2">
      <c r="A1248" s="11" t="s">
        <v>355</v>
      </c>
      <c r="B1248" s="14">
        <v>3.3332999999999999</v>
      </c>
    </row>
    <row r="1249" spans="1:2" x14ac:dyDescent="0.2">
      <c r="A1249" s="11" t="s">
        <v>356</v>
      </c>
      <c r="B1249" s="14">
        <v>6.4610000000000003</v>
      </c>
    </row>
    <row r="1250" spans="1:2" x14ac:dyDescent="0.2">
      <c r="A1250" s="11" t="s">
        <v>357</v>
      </c>
      <c r="B1250" s="14">
        <v>0.98080000000000001</v>
      </c>
    </row>
    <row r="1251" spans="1:2" x14ac:dyDescent="0.2">
      <c r="A1251" s="11" t="s">
        <v>359</v>
      </c>
      <c r="B1251" s="14">
        <v>1.4741</v>
      </c>
    </row>
    <row r="1252" spans="1:2" x14ac:dyDescent="0.2">
      <c r="A1252" s="11" t="s">
        <v>360</v>
      </c>
      <c r="B1252" s="14">
        <v>2.5297000000000001</v>
      </c>
    </row>
    <row r="1253" spans="1:2" x14ac:dyDescent="0.2">
      <c r="A1253" s="11" t="s">
        <v>361</v>
      </c>
      <c r="B1253" s="14">
        <v>4.7729999999999997</v>
      </c>
    </row>
    <row r="1254" spans="1:2" x14ac:dyDescent="0.2">
      <c r="A1254" s="11" t="s">
        <v>362</v>
      </c>
      <c r="B1254" s="14">
        <v>0.7833</v>
      </c>
    </row>
    <row r="1255" spans="1:2" x14ac:dyDescent="0.2">
      <c r="A1255" s="11" t="s">
        <v>364</v>
      </c>
      <c r="B1255" s="14">
        <v>1.2110000000000001</v>
      </c>
    </row>
    <row r="1256" spans="1:2" x14ac:dyDescent="0.2">
      <c r="A1256" s="11" t="s">
        <v>365</v>
      </c>
      <c r="B1256" s="14">
        <v>2.1427999999999998</v>
      </c>
    </row>
    <row r="1257" spans="1:2" x14ac:dyDescent="0.2">
      <c r="A1257" s="11" t="s">
        <v>366</v>
      </c>
      <c r="B1257" s="14">
        <v>4.0594999999999999</v>
      </c>
    </row>
    <row r="1258" spans="1:2" x14ac:dyDescent="0.2">
      <c r="A1258" s="11" t="s">
        <v>367</v>
      </c>
      <c r="B1258" s="14">
        <v>0</v>
      </c>
    </row>
    <row r="1259" spans="1:2" x14ac:dyDescent="0.2">
      <c r="A1259" s="11" t="s">
        <v>369</v>
      </c>
      <c r="B1259" s="1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9"/>
  <sheetViews>
    <sheetView showGridLines="0" topLeftCell="A58" workbookViewId="0">
      <selection activeCell="K89" sqref="K89"/>
    </sheetView>
  </sheetViews>
  <sheetFormatPr defaultRowHeight="12.75" x14ac:dyDescent="0.2"/>
  <cols>
    <col min="1" max="1" width="13.28515625" customWidth="1"/>
    <col min="2" max="2" width="37.85546875" customWidth="1"/>
    <col min="3" max="3" width="11" customWidth="1"/>
    <col min="4" max="4" width="14.42578125" customWidth="1"/>
    <col min="5" max="5" width="15.7109375" customWidth="1"/>
    <col min="8" max="8" width="28.140625" bestFit="1" customWidth="1"/>
    <col min="18" max="18" width="12" style="202" bestFit="1" customWidth="1"/>
    <col min="19" max="19" width="18.85546875" bestFit="1" customWidth="1"/>
  </cols>
  <sheetData>
    <row r="1" spans="1:18" s="162" customFormat="1" ht="20.25" customHeight="1" x14ac:dyDescent="0.3">
      <c r="A1" s="291" t="s">
        <v>2129</v>
      </c>
      <c r="B1" s="292"/>
      <c r="C1" s="292"/>
      <c r="D1" s="292"/>
      <c r="E1" s="293"/>
      <c r="F1" s="204"/>
      <c r="G1" s="204"/>
      <c r="H1" s="204"/>
      <c r="I1" s="204"/>
      <c r="J1" s="193"/>
      <c r="K1" s="193"/>
      <c r="L1" s="193"/>
      <c r="R1" s="198"/>
    </row>
    <row r="2" spans="1:18" s="28" customFormat="1" ht="12.75" customHeight="1" x14ac:dyDescent="0.2">
      <c r="A2" s="190"/>
      <c r="B2" s="191"/>
      <c r="C2" s="191"/>
      <c r="D2" s="191"/>
      <c r="E2" s="192"/>
      <c r="F2" s="191"/>
      <c r="G2" s="191"/>
      <c r="H2" s="191"/>
      <c r="I2" s="191"/>
      <c r="R2" s="199"/>
    </row>
    <row r="3" spans="1:18" s="28" customFormat="1" ht="12.75" customHeight="1" x14ac:dyDescent="0.2">
      <c r="A3" s="190" t="s">
        <v>382</v>
      </c>
      <c r="B3" s="191"/>
      <c r="C3" s="191"/>
      <c r="D3" s="191"/>
      <c r="E3" s="192"/>
      <c r="F3" s="191"/>
      <c r="G3" s="191"/>
      <c r="H3" s="191"/>
      <c r="I3" s="191"/>
      <c r="R3" s="199"/>
    </row>
    <row r="4" spans="1:18" s="156" customFormat="1" ht="12.75" customHeight="1" x14ac:dyDescent="0.2">
      <c r="A4" s="185" t="s">
        <v>2126</v>
      </c>
      <c r="B4" s="168"/>
      <c r="C4" s="169"/>
      <c r="D4" s="170"/>
      <c r="E4" s="186"/>
      <c r="F4" s="171"/>
      <c r="G4" s="172"/>
      <c r="H4" s="173"/>
      <c r="I4" s="173"/>
      <c r="K4" s="157"/>
      <c r="R4" s="200"/>
    </row>
    <row r="5" spans="1:18" s="156" customFormat="1" ht="12.75" customHeight="1" x14ac:dyDescent="0.2">
      <c r="A5" s="185" t="s">
        <v>2130</v>
      </c>
      <c r="B5" s="168"/>
      <c r="C5" s="169"/>
      <c r="D5" s="170"/>
      <c r="E5" s="186"/>
      <c r="F5" s="171"/>
      <c r="G5" s="172"/>
      <c r="H5" s="173"/>
      <c r="I5" s="173"/>
      <c r="K5" s="157"/>
      <c r="R5" s="200"/>
    </row>
    <row r="6" spans="1:18" s="21" customFormat="1" ht="12.75" customHeight="1" x14ac:dyDescent="0.2">
      <c r="A6" s="299" t="s">
        <v>2127</v>
      </c>
      <c r="B6" s="300"/>
      <c r="C6" s="300"/>
      <c r="D6" s="300"/>
      <c r="E6" s="302"/>
      <c r="F6" s="183"/>
      <c r="G6" s="183"/>
      <c r="H6" s="183"/>
      <c r="I6" s="183"/>
      <c r="R6" s="201"/>
    </row>
    <row r="7" spans="1:18" s="156" customFormat="1" ht="38.25" customHeight="1" x14ac:dyDescent="0.2">
      <c r="A7" s="299" t="s">
        <v>2128</v>
      </c>
      <c r="B7" s="300"/>
      <c r="C7" s="300"/>
      <c r="D7" s="300"/>
      <c r="E7" s="302"/>
      <c r="F7" s="203"/>
      <c r="G7" s="203"/>
      <c r="H7" s="203"/>
      <c r="I7" s="203"/>
      <c r="J7" s="158"/>
      <c r="K7" s="159"/>
      <c r="L7" s="158"/>
      <c r="R7" s="200"/>
    </row>
    <row r="8" spans="1:18" s="156" customFormat="1" ht="12.75" customHeight="1" x14ac:dyDescent="0.2">
      <c r="A8" s="220"/>
      <c r="B8" s="127"/>
      <c r="C8" s="27"/>
      <c r="D8" s="27"/>
      <c r="E8" s="221"/>
      <c r="F8" s="28"/>
      <c r="G8" s="28"/>
      <c r="H8" s="28"/>
      <c r="I8" s="28"/>
      <c r="K8" s="157"/>
      <c r="R8" s="200"/>
    </row>
    <row r="9" spans="1:18" s="207" customFormat="1" ht="12.75" customHeight="1" x14ac:dyDescent="0.2">
      <c r="A9" s="222" t="s">
        <v>2113</v>
      </c>
      <c r="B9" s="120" t="s">
        <v>2110</v>
      </c>
      <c r="C9" s="120" t="s">
        <v>1968</v>
      </c>
      <c r="D9" s="120" t="s">
        <v>2026</v>
      </c>
      <c r="E9" s="223" t="s">
        <v>2027</v>
      </c>
      <c r="F9" s="205"/>
      <c r="G9" s="205"/>
      <c r="H9" s="205"/>
      <c r="I9" s="205"/>
      <c r="J9" s="206"/>
      <c r="K9" s="206"/>
      <c r="R9" s="208"/>
    </row>
    <row r="10" spans="1:18" s="209" customFormat="1" ht="12.75" customHeight="1" x14ac:dyDescent="0.2">
      <c r="A10" s="224" t="s">
        <v>2050</v>
      </c>
      <c r="B10" s="149" t="s">
        <v>2051</v>
      </c>
      <c r="C10" s="149" t="s">
        <v>1969</v>
      </c>
      <c r="D10" s="225">
        <v>10292.51</v>
      </c>
      <c r="E10" s="226">
        <v>0.27539999999999998</v>
      </c>
      <c r="F10" s="205"/>
      <c r="G10" s="205"/>
      <c r="H10" s="205"/>
      <c r="I10" s="205"/>
    </row>
    <row r="11" spans="1:18" s="205" customFormat="1" x14ac:dyDescent="0.2">
      <c r="A11" s="227">
        <v>142571</v>
      </c>
      <c r="B11" s="228" t="s">
        <v>2064</v>
      </c>
      <c r="C11" s="228" t="s">
        <v>1969</v>
      </c>
      <c r="D11" s="225">
        <v>10367.42</v>
      </c>
      <c r="E11" s="226">
        <v>0.57179999999999997</v>
      </c>
    </row>
    <row r="12" spans="1:18" s="205" customFormat="1" ht="12.75" customHeight="1" x14ac:dyDescent="0.2">
      <c r="A12" s="227">
        <v>226374</v>
      </c>
      <c r="B12" s="228" t="s">
        <v>2065</v>
      </c>
      <c r="C12" s="228" t="s">
        <v>1969</v>
      </c>
      <c r="D12" s="225">
        <v>10428.32</v>
      </c>
      <c r="E12" s="226">
        <v>0.2636</v>
      </c>
    </row>
    <row r="13" spans="1:18" s="205" customFormat="1" ht="12.75" customHeight="1" x14ac:dyDescent="0.2">
      <c r="A13" s="227">
        <v>300958</v>
      </c>
      <c r="B13" s="228" t="s">
        <v>2066</v>
      </c>
      <c r="C13" s="228" t="s">
        <v>1969</v>
      </c>
      <c r="D13" s="225">
        <v>7865.35</v>
      </c>
      <c r="E13" s="226">
        <v>0.88470000000000004</v>
      </c>
    </row>
    <row r="14" spans="1:18" s="205" customFormat="1" ht="12.75" customHeight="1" x14ac:dyDescent="0.2">
      <c r="A14" s="227">
        <v>450780</v>
      </c>
      <c r="B14" s="228" t="s">
        <v>2067</v>
      </c>
      <c r="C14" s="228" t="s">
        <v>1969</v>
      </c>
      <c r="D14" s="225">
        <v>10429.120000000001</v>
      </c>
      <c r="E14" s="226">
        <v>0.21290000000000001</v>
      </c>
    </row>
    <row r="15" spans="1:18" s="205" customFormat="1" ht="12.75" customHeight="1" x14ac:dyDescent="0.2">
      <c r="A15" s="229" t="s">
        <v>1946</v>
      </c>
      <c r="B15" s="228" t="s">
        <v>2068</v>
      </c>
      <c r="C15" s="228" t="s">
        <v>1969</v>
      </c>
      <c r="D15" s="225">
        <v>9643.9</v>
      </c>
      <c r="E15" s="226">
        <v>0.24410000000000001</v>
      </c>
    </row>
    <row r="16" spans="1:18" s="205" customFormat="1" ht="12.75" customHeight="1" x14ac:dyDescent="0.2">
      <c r="A16" s="229" t="s">
        <v>2044</v>
      </c>
      <c r="B16" s="228" t="s">
        <v>2069</v>
      </c>
      <c r="C16" s="228" t="s">
        <v>1969</v>
      </c>
      <c r="D16" s="225">
        <v>9526.25</v>
      </c>
      <c r="E16" s="226">
        <v>0.75439999999999996</v>
      </c>
    </row>
    <row r="17" spans="1:5" s="205" customFormat="1" ht="12.75" customHeight="1" x14ac:dyDescent="0.2">
      <c r="A17" s="227">
        <v>101376</v>
      </c>
      <c r="B17" s="228" t="s">
        <v>2070</v>
      </c>
      <c r="C17" s="228" t="s">
        <v>1969</v>
      </c>
      <c r="D17" s="225">
        <v>10306.879999999999</v>
      </c>
      <c r="E17" s="226">
        <v>0.3826</v>
      </c>
    </row>
    <row r="18" spans="1:5" s="205" customFormat="1" ht="12.75" customHeight="1" x14ac:dyDescent="0.2">
      <c r="A18" s="227">
        <v>412885</v>
      </c>
      <c r="B18" s="230" t="s">
        <v>2115</v>
      </c>
      <c r="C18" s="228" t="s">
        <v>1969</v>
      </c>
      <c r="D18" s="225">
        <v>10033.200000000001</v>
      </c>
      <c r="E18" s="226">
        <v>0.29339999999999999</v>
      </c>
    </row>
    <row r="19" spans="1:5" s="205" customFormat="1" ht="12.75" customHeight="1" x14ac:dyDescent="0.2">
      <c r="A19" s="227">
        <v>382878</v>
      </c>
      <c r="B19" s="228" t="s">
        <v>2071</v>
      </c>
      <c r="C19" s="228" t="s">
        <v>1969</v>
      </c>
      <c r="D19" s="225">
        <v>9156.73</v>
      </c>
      <c r="E19" s="226">
        <v>0.37330000000000002</v>
      </c>
    </row>
    <row r="20" spans="1:5" s="205" customFormat="1" ht="12.75" customHeight="1" x14ac:dyDescent="0.2">
      <c r="A20" s="227">
        <v>340464</v>
      </c>
      <c r="B20" s="228" t="s">
        <v>2072</v>
      </c>
      <c r="C20" s="228" t="s">
        <v>1969</v>
      </c>
      <c r="D20" s="225">
        <v>10832.73</v>
      </c>
      <c r="E20" s="226">
        <v>0.22670000000000001</v>
      </c>
    </row>
    <row r="21" spans="1:5" s="205" customFormat="1" ht="12.75" customHeight="1" x14ac:dyDescent="0.2">
      <c r="A21" s="229" t="s">
        <v>1947</v>
      </c>
      <c r="B21" s="228" t="s">
        <v>2073</v>
      </c>
      <c r="C21" s="228" t="s">
        <v>1969</v>
      </c>
      <c r="D21" s="225">
        <v>9844.9599999999991</v>
      </c>
      <c r="E21" s="226">
        <v>0.15429999999999999</v>
      </c>
    </row>
    <row r="22" spans="1:5" s="205" customFormat="1" ht="12.75" customHeight="1" x14ac:dyDescent="0.2">
      <c r="A22" s="227">
        <v>226363</v>
      </c>
      <c r="B22" s="228" t="s">
        <v>2074</v>
      </c>
      <c r="C22" s="228" t="s">
        <v>1969</v>
      </c>
      <c r="D22" s="225">
        <v>9858.83</v>
      </c>
      <c r="E22" s="226">
        <v>0.27910000000000001</v>
      </c>
    </row>
    <row r="23" spans="1:5" s="205" customFormat="1" ht="12.75" customHeight="1" x14ac:dyDescent="0.2">
      <c r="A23" s="227">
        <v>139595</v>
      </c>
      <c r="B23" s="228" t="s">
        <v>2075</v>
      </c>
      <c r="C23" s="228" t="s">
        <v>1969</v>
      </c>
      <c r="D23" s="225">
        <v>9760.6</v>
      </c>
      <c r="E23" s="226">
        <v>0.20960000000000001</v>
      </c>
    </row>
    <row r="24" spans="1:5" s="205" customFormat="1" x14ac:dyDescent="0.2">
      <c r="A24" s="227">
        <v>431354</v>
      </c>
      <c r="B24" s="230" t="s">
        <v>2116</v>
      </c>
      <c r="C24" s="228" t="s">
        <v>1969</v>
      </c>
      <c r="D24" s="225">
        <v>8433.16</v>
      </c>
      <c r="E24" s="226">
        <v>0.375</v>
      </c>
    </row>
    <row r="25" spans="1:5" s="205" customFormat="1" x14ac:dyDescent="0.2">
      <c r="A25" s="229" t="s">
        <v>1948</v>
      </c>
      <c r="B25" s="228" t="s">
        <v>2076</v>
      </c>
      <c r="C25" s="228" t="s">
        <v>1969</v>
      </c>
      <c r="D25" s="225">
        <v>10735.5</v>
      </c>
      <c r="E25" s="226">
        <v>0.34260000000000002</v>
      </c>
    </row>
    <row r="26" spans="1:5" s="205" customFormat="1" x14ac:dyDescent="0.2">
      <c r="A26" s="227">
        <v>324008</v>
      </c>
      <c r="B26" s="228" t="s">
        <v>2077</v>
      </c>
      <c r="C26" s="228" t="s">
        <v>1969</v>
      </c>
      <c r="D26" s="225">
        <v>8896.6200000000008</v>
      </c>
      <c r="E26" s="226">
        <v>0.27829999999999999</v>
      </c>
    </row>
    <row r="27" spans="1:5" s="205" customFormat="1" x14ac:dyDescent="0.2">
      <c r="A27" s="227">
        <v>229173</v>
      </c>
      <c r="B27" s="228" t="s">
        <v>2078</v>
      </c>
      <c r="C27" s="228" t="s">
        <v>1969</v>
      </c>
      <c r="D27" s="225">
        <v>9556.84</v>
      </c>
      <c r="E27" s="226">
        <v>0.33279999999999998</v>
      </c>
    </row>
    <row r="28" spans="1:5" s="205" customFormat="1" x14ac:dyDescent="0.2">
      <c r="A28" s="229" t="s">
        <v>1949</v>
      </c>
      <c r="B28" s="228" t="s">
        <v>2079</v>
      </c>
      <c r="C28" s="228" t="s">
        <v>1969</v>
      </c>
      <c r="D28" s="225">
        <v>10171.75</v>
      </c>
      <c r="E28" s="226">
        <v>0.311</v>
      </c>
    </row>
    <row r="29" spans="1:5" s="205" customFormat="1" x14ac:dyDescent="0.2">
      <c r="A29" s="227">
        <v>447587</v>
      </c>
      <c r="B29" s="228" t="s">
        <v>2080</v>
      </c>
      <c r="C29" s="228" t="s">
        <v>1969</v>
      </c>
      <c r="D29" s="225">
        <v>9807.5300000000007</v>
      </c>
      <c r="E29" s="226">
        <v>0.63729999999999998</v>
      </c>
    </row>
    <row r="30" spans="1:5" s="205" customFormat="1" x14ac:dyDescent="0.2">
      <c r="A30" s="227">
        <v>254485</v>
      </c>
      <c r="B30" s="230" t="s">
        <v>2117</v>
      </c>
      <c r="C30" s="228" t="s">
        <v>1969</v>
      </c>
      <c r="D30" s="225">
        <v>9014.7199999999993</v>
      </c>
      <c r="E30" s="226">
        <v>0.1368</v>
      </c>
    </row>
    <row r="31" spans="1:5" s="205" customFormat="1" x14ac:dyDescent="0.2">
      <c r="A31" s="227">
        <v>376285</v>
      </c>
      <c r="B31" s="230" t="s">
        <v>2118</v>
      </c>
      <c r="C31" s="228" t="s">
        <v>1969</v>
      </c>
      <c r="D31" s="225">
        <v>10670.67</v>
      </c>
      <c r="E31" s="226">
        <v>0.74160000000000004</v>
      </c>
    </row>
    <row r="32" spans="1:5" s="205" customFormat="1" x14ac:dyDescent="0.2">
      <c r="A32" s="227">
        <v>307128</v>
      </c>
      <c r="B32" s="228" t="s">
        <v>1950</v>
      </c>
      <c r="C32" s="228" t="s">
        <v>1969</v>
      </c>
      <c r="D32" s="225">
        <v>10684.23</v>
      </c>
      <c r="E32" s="226">
        <v>0.37259999999999999</v>
      </c>
    </row>
    <row r="33" spans="1:5" s="205" customFormat="1" x14ac:dyDescent="0.2">
      <c r="A33" s="227">
        <v>347055</v>
      </c>
      <c r="B33" s="230" t="s">
        <v>2119</v>
      </c>
      <c r="C33" s="228" t="s">
        <v>1969</v>
      </c>
      <c r="D33" s="225">
        <v>9194.7000000000007</v>
      </c>
      <c r="E33" s="226">
        <v>0.21279999999999999</v>
      </c>
    </row>
    <row r="34" spans="1:5" s="205" customFormat="1" x14ac:dyDescent="0.2">
      <c r="A34" s="227">
        <v>111717</v>
      </c>
      <c r="B34" s="228" t="s">
        <v>1951</v>
      </c>
      <c r="C34" s="228" t="s">
        <v>1969</v>
      </c>
      <c r="D34" s="225">
        <v>11332.07</v>
      </c>
      <c r="E34" s="226">
        <v>0.31090000000000001</v>
      </c>
    </row>
    <row r="35" spans="1:5" s="205" customFormat="1" x14ac:dyDescent="0.2">
      <c r="A35" s="227">
        <v>440063</v>
      </c>
      <c r="B35" s="228" t="s">
        <v>2081</v>
      </c>
      <c r="C35" s="228" t="s">
        <v>1969</v>
      </c>
      <c r="D35" s="225">
        <v>10299.02</v>
      </c>
      <c r="E35" s="226">
        <v>0.37259999999999999</v>
      </c>
    </row>
    <row r="36" spans="1:5" s="205" customFormat="1" x14ac:dyDescent="0.2">
      <c r="A36" s="227">
        <v>366823</v>
      </c>
      <c r="B36" s="230" t="s">
        <v>2120</v>
      </c>
      <c r="C36" s="228" t="s">
        <v>1969</v>
      </c>
      <c r="D36" s="225">
        <v>11086.11</v>
      </c>
      <c r="E36" s="226">
        <v>0.52790000000000004</v>
      </c>
    </row>
    <row r="37" spans="1:5" s="205" customFormat="1" x14ac:dyDescent="0.2">
      <c r="A37" s="227">
        <v>418062</v>
      </c>
      <c r="B37" s="228" t="s">
        <v>2082</v>
      </c>
      <c r="C37" s="228" t="s">
        <v>1969</v>
      </c>
      <c r="D37" s="225">
        <v>8326.36</v>
      </c>
      <c r="E37" s="226">
        <v>0.27560000000000001</v>
      </c>
    </row>
    <row r="38" spans="1:5" s="205" customFormat="1" x14ac:dyDescent="0.2">
      <c r="A38" s="227">
        <v>388966</v>
      </c>
      <c r="B38" s="230" t="s">
        <v>2121</v>
      </c>
      <c r="C38" s="228" t="s">
        <v>1969</v>
      </c>
      <c r="D38" s="225">
        <v>10187.879999999999</v>
      </c>
      <c r="E38" s="226">
        <v>0.31240000000000001</v>
      </c>
    </row>
    <row r="39" spans="1:5" s="205" customFormat="1" x14ac:dyDescent="0.2">
      <c r="A39" s="227">
        <v>369382</v>
      </c>
      <c r="B39" s="228" t="s">
        <v>2083</v>
      </c>
      <c r="C39" s="228" t="s">
        <v>1969</v>
      </c>
      <c r="D39" s="225">
        <v>8739.75</v>
      </c>
      <c r="E39" s="226">
        <v>0.30869999999999997</v>
      </c>
    </row>
    <row r="40" spans="1:5" s="205" customFormat="1" x14ac:dyDescent="0.2">
      <c r="A40" s="227">
        <v>279782</v>
      </c>
      <c r="B40" s="228" t="s">
        <v>2084</v>
      </c>
      <c r="C40" s="228" t="s">
        <v>1969</v>
      </c>
      <c r="D40" s="225">
        <v>8303.86</v>
      </c>
      <c r="E40" s="226">
        <v>0.37369999999999998</v>
      </c>
    </row>
    <row r="41" spans="1:5" s="205" customFormat="1" x14ac:dyDescent="0.2">
      <c r="A41" s="229" t="s">
        <v>2045</v>
      </c>
      <c r="B41" s="228" t="s">
        <v>2085</v>
      </c>
      <c r="C41" s="228" t="s">
        <v>1969</v>
      </c>
      <c r="D41" s="225">
        <v>10453.209999999999</v>
      </c>
      <c r="E41" s="226">
        <v>0.44929999999999998</v>
      </c>
    </row>
    <row r="42" spans="1:5" s="205" customFormat="1" x14ac:dyDescent="0.2">
      <c r="A42" s="227">
        <v>313118</v>
      </c>
      <c r="B42" s="228" t="s">
        <v>2086</v>
      </c>
      <c r="C42" s="228" t="s">
        <v>1969</v>
      </c>
      <c r="D42" s="225">
        <v>9385.92</v>
      </c>
      <c r="E42" s="226">
        <v>0.27410000000000001</v>
      </c>
    </row>
    <row r="43" spans="1:5" s="205" customFormat="1" x14ac:dyDescent="0.2">
      <c r="A43" s="229" t="s">
        <v>1952</v>
      </c>
      <c r="B43" s="228" t="s">
        <v>2087</v>
      </c>
      <c r="C43" s="228" t="s">
        <v>1969</v>
      </c>
      <c r="D43" s="225">
        <v>10273.41</v>
      </c>
      <c r="E43" s="226">
        <v>0.40889999999999999</v>
      </c>
    </row>
    <row r="44" spans="1:5" s="205" customFormat="1" x14ac:dyDescent="0.2">
      <c r="A44" s="229" t="s">
        <v>1953</v>
      </c>
      <c r="B44" s="228" t="s">
        <v>2088</v>
      </c>
      <c r="C44" s="228" t="s">
        <v>1969</v>
      </c>
      <c r="D44" s="225">
        <v>10397.719999999999</v>
      </c>
      <c r="E44" s="226">
        <v>0.32750000000000001</v>
      </c>
    </row>
    <row r="45" spans="1:5" s="205" customFormat="1" x14ac:dyDescent="0.2">
      <c r="A45" s="227">
        <v>400836</v>
      </c>
      <c r="B45" s="228" t="s">
        <v>2089</v>
      </c>
      <c r="C45" s="228" t="s">
        <v>1969</v>
      </c>
      <c r="D45" s="225">
        <v>10225.530000000001</v>
      </c>
      <c r="E45" s="226">
        <v>0.26100000000000001</v>
      </c>
    </row>
    <row r="46" spans="1:5" s="205" customFormat="1" x14ac:dyDescent="0.2">
      <c r="A46" s="229" t="s">
        <v>1954</v>
      </c>
      <c r="B46" s="228" t="s">
        <v>2090</v>
      </c>
      <c r="C46" s="228" t="s">
        <v>1969</v>
      </c>
      <c r="D46" s="225">
        <v>8651.7099999999991</v>
      </c>
      <c r="E46" s="226">
        <v>0.29149999999999998</v>
      </c>
    </row>
    <row r="47" spans="1:5" s="205" customFormat="1" x14ac:dyDescent="0.2">
      <c r="A47" s="227">
        <v>459938</v>
      </c>
      <c r="B47" s="228" t="s">
        <v>2091</v>
      </c>
      <c r="C47" s="228" t="s">
        <v>1969</v>
      </c>
      <c r="D47" s="225">
        <v>9460.2199999999993</v>
      </c>
      <c r="E47" s="226">
        <v>0.23849999999999999</v>
      </c>
    </row>
    <row r="48" spans="1:5" s="205" customFormat="1" x14ac:dyDescent="0.2">
      <c r="A48" s="227">
        <v>178277</v>
      </c>
      <c r="B48" s="228" t="s">
        <v>2092</v>
      </c>
      <c r="C48" s="228" t="s">
        <v>1969</v>
      </c>
      <c r="D48" s="225">
        <v>12552.4</v>
      </c>
      <c r="E48" s="226">
        <v>0.40610000000000002</v>
      </c>
    </row>
    <row r="49" spans="1:5" s="205" customFormat="1" x14ac:dyDescent="0.2">
      <c r="A49" s="229" t="s">
        <v>1955</v>
      </c>
      <c r="B49" s="228" t="s">
        <v>2093</v>
      </c>
      <c r="C49" s="228" t="s">
        <v>1969</v>
      </c>
      <c r="D49" s="225">
        <v>10621.82</v>
      </c>
      <c r="E49" s="226">
        <v>0.66869999999999996</v>
      </c>
    </row>
    <row r="50" spans="1:5" s="205" customFormat="1" x14ac:dyDescent="0.2">
      <c r="A50" s="227">
        <v>248462</v>
      </c>
      <c r="B50" s="230" t="s">
        <v>2122</v>
      </c>
      <c r="C50" s="228" t="s">
        <v>1969</v>
      </c>
      <c r="D50" s="225">
        <v>10004.379999999999</v>
      </c>
      <c r="E50" s="226">
        <v>0.45019999999999999</v>
      </c>
    </row>
    <row r="51" spans="1:5" s="205" customFormat="1" x14ac:dyDescent="0.2">
      <c r="A51" s="229" t="s">
        <v>1956</v>
      </c>
      <c r="B51" s="228" t="s">
        <v>2094</v>
      </c>
      <c r="C51" s="228" t="s">
        <v>1969</v>
      </c>
      <c r="D51" s="225">
        <v>28192.73</v>
      </c>
      <c r="E51" s="226">
        <v>0.35699999999999998</v>
      </c>
    </row>
    <row r="52" spans="1:5" s="205" customFormat="1" x14ac:dyDescent="0.2">
      <c r="A52" s="227">
        <v>188208</v>
      </c>
      <c r="B52" s="230" t="s">
        <v>2123</v>
      </c>
      <c r="C52" s="228" t="s">
        <v>1969</v>
      </c>
      <c r="D52" s="225">
        <v>10461.91</v>
      </c>
      <c r="E52" s="226">
        <v>0.31619999999999998</v>
      </c>
    </row>
    <row r="53" spans="1:5" s="205" customFormat="1" x14ac:dyDescent="0.2">
      <c r="A53" s="227">
        <v>354027</v>
      </c>
      <c r="B53" s="228" t="s">
        <v>2095</v>
      </c>
      <c r="C53" s="228" t="s">
        <v>1969</v>
      </c>
      <c r="D53" s="225">
        <v>10789.16</v>
      </c>
      <c r="E53" s="226">
        <v>0.33800000000000002</v>
      </c>
    </row>
    <row r="54" spans="1:5" s="205" customFormat="1" x14ac:dyDescent="0.2">
      <c r="A54" s="227">
        <v>418962</v>
      </c>
      <c r="B54" s="230" t="s">
        <v>2124</v>
      </c>
      <c r="C54" s="228" t="s">
        <v>1969</v>
      </c>
      <c r="D54" s="225">
        <v>11320.64</v>
      </c>
      <c r="E54" s="226">
        <v>0.29670000000000002</v>
      </c>
    </row>
    <row r="55" spans="1:5" s="205" customFormat="1" x14ac:dyDescent="0.2">
      <c r="A55" s="229" t="s">
        <v>1957</v>
      </c>
      <c r="B55" s="228" t="s">
        <v>2096</v>
      </c>
      <c r="C55" s="228" t="s">
        <v>1969</v>
      </c>
      <c r="D55" s="225">
        <v>7092.72</v>
      </c>
      <c r="E55" s="226">
        <v>0.29339999999999999</v>
      </c>
    </row>
    <row r="56" spans="1:5" s="205" customFormat="1" x14ac:dyDescent="0.2">
      <c r="A56" s="227">
        <v>387175</v>
      </c>
      <c r="B56" s="228" t="s">
        <v>1958</v>
      </c>
      <c r="C56" s="228" t="s">
        <v>1969</v>
      </c>
      <c r="D56" s="225">
        <v>10884.17</v>
      </c>
      <c r="E56" s="226">
        <v>0.22489999999999999</v>
      </c>
    </row>
    <row r="57" spans="1:5" s="205" customFormat="1" x14ac:dyDescent="0.2">
      <c r="A57" s="229" t="s">
        <v>1959</v>
      </c>
      <c r="B57" s="228" t="s">
        <v>2097</v>
      </c>
      <c r="C57" s="228" t="s">
        <v>1969</v>
      </c>
      <c r="D57" s="225">
        <v>9712.99</v>
      </c>
      <c r="E57" s="226">
        <v>0.33810000000000001</v>
      </c>
    </row>
    <row r="58" spans="1:5" s="205" customFormat="1" x14ac:dyDescent="0.2">
      <c r="A58" s="227">
        <v>434803</v>
      </c>
      <c r="B58" s="228" t="s">
        <v>2098</v>
      </c>
      <c r="C58" s="228" t="s">
        <v>1969</v>
      </c>
      <c r="D58" s="225">
        <v>10544.25</v>
      </c>
      <c r="E58" s="226">
        <v>0.37130000000000002</v>
      </c>
    </row>
    <row r="59" spans="1:5" s="205" customFormat="1" x14ac:dyDescent="0.2">
      <c r="A59" s="227">
        <v>274472</v>
      </c>
      <c r="B59" s="228" t="s">
        <v>2099</v>
      </c>
      <c r="C59" s="228" t="s">
        <v>1969</v>
      </c>
      <c r="D59" s="225">
        <v>9000.7000000000007</v>
      </c>
      <c r="E59" s="226">
        <v>0.32850000000000001</v>
      </c>
    </row>
    <row r="60" spans="1:5" s="205" customFormat="1" x14ac:dyDescent="0.2">
      <c r="A60" s="227">
        <v>400872</v>
      </c>
      <c r="B60" s="228" t="s">
        <v>2100</v>
      </c>
      <c r="C60" s="228" t="s">
        <v>1969</v>
      </c>
      <c r="D60" s="225">
        <v>11246.51</v>
      </c>
      <c r="E60" s="226">
        <v>0.33979999999999999</v>
      </c>
    </row>
    <row r="61" spans="1:5" s="205" customFormat="1" x14ac:dyDescent="0.2">
      <c r="A61" s="227">
        <v>417160</v>
      </c>
      <c r="B61" s="228" t="s">
        <v>2101</v>
      </c>
      <c r="C61" s="228" t="s">
        <v>1969</v>
      </c>
      <c r="D61" s="225">
        <v>11236.69</v>
      </c>
      <c r="E61" s="226">
        <v>0.30909999999999999</v>
      </c>
    </row>
    <row r="62" spans="1:5" s="205" customFormat="1" x14ac:dyDescent="0.2">
      <c r="A62" s="227">
        <v>369963</v>
      </c>
      <c r="B62" s="228" t="s">
        <v>2102</v>
      </c>
      <c r="C62" s="228" t="s">
        <v>1969</v>
      </c>
      <c r="D62" s="225">
        <v>10451.19</v>
      </c>
      <c r="E62" s="226">
        <v>0.28899999999999998</v>
      </c>
    </row>
    <row r="63" spans="1:5" s="205" customFormat="1" x14ac:dyDescent="0.2">
      <c r="A63" s="227">
        <v>187055</v>
      </c>
      <c r="B63" s="228" t="s">
        <v>2103</v>
      </c>
      <c r="C63" s="228" t="s">
        <v>1969</v>
      </c>
      <c r="D63" s="225">
        <v>11025.87</v>
      </c>
      <c r="E63" s="226">
        <v>0.23400000000000001</v>
      </c>
    </row>
    <row r="64" spans="1:5" s="205" customFormat="1" x14ac:dyDescent="0.2">
      <c r="A64" s="227">
        <v>193411</v>
      </c>
      <c r="B64" s="228" t="s">
        <v>2104</v>
      </c>
      <c r="C64" s="228" t="s">
        <v>1969</v>
      </c>
      <c r="D64" s="225">
        <v>9128.99</v>
      </c>
      <c r="E64" s="226">
        <v>0.25900000000000001</v>
      </c>
    </row>
    <row r="65" spans="1:18" s="205" customFormat="1" x14ac:dyDescent="0.2">
      <c r="A65" s="229" t="s">
        <v>1960</v>
      </c>
      <c r="B65" s="230" t="s">
        <v>2125</v>
      </c>
      <c r="C65" s="228" t="s">
        <v>1969</v>
      </c>
      <c r="D65" s="225">
        <v>8163.71</v>
      </c>
      <c r="E65" s="226">
        <v>0.21240000000000001</v>
      </c>
    </row>
    <row r="66" spans="1:18" s="205" customFormat="1" x14ac:dyDescent="0.2">
      <c r="A66" s="227">
        <v>269338</v>
      </c>
      <c r="B66" s="228" t="s">
        <v>2105</v>
      </c>
      <c r="C66" s="228" t="s">
        <v>1969</v>
      </c>
      <c r="D66" s="225">
        <v>11311.23</v>
      </c>
      <c r="E66" s="226">
        <v>0.20380000000000001</v>
      </c>
    </row>
    <row r="67" spans="1:18" s="205" customFormat="1" x14ac:dyDescent="0.2">
      <c r="A67" s="227">
        <v>323436</v>
      </c>
      <c r="B67" s="228" t="s">
        <v>2106</v>
      </c>
      <c r="C67" s="228" t="s">
        <v>1969</v>
      </c>
      <c r="D67" s="225">
        <v>8918.9500000000007</v>
      </c>
      <c r="E67" s="226">
        <v>0.40039999999999998</v>
      </c>
    </row>
    <row r="68" spans="1:18" s="205" customFormat="1" x14ac:dyDescent="0.2">
      <c r="A68" s="229" t="s">
        <v>1961</v>
      </c>
      <c r="B68" s="228" t="s">
        <v>2107</v>
      </c>
      <c r="C68" s="228" t="s">
        <v>1969</v>
      </c>
      <c r="D68" s="225">
        <v>10494.11</v>
      </c>
      <c r="E68" s="226">
        <v>0.4541</v>
      </c>
    </row>
    <row r="69" spans="1:18" s="205" customFormat="1" x14ac:dyDescent="0.2">
      <c r="A69" s="229" t="s">
        <v>1962</v>
      </c>
      <c r="B69" s="230" t="s">
        <v>2114</v>
      </c>
      <c r="C69" s="228" t="s">
        <v>1969</v>
      </c>
      <c r="D69" s="225">
        <v>10550.8</v>
      </c>
      <c r="E69" s="226">
        <v>0.3952</v>
      </c>
    </row>
    <row r="70" spans="1:18" s="205" customFormat="1" x14ac:dyDescent="0.2">
      <c r="A70" s="227">
        <v>193557</v>
      </c>
      <c r="B70" s="228" t="s">
        <v>2108</v>
      </c>
      <c r="C70" s="228" t="s">
        <v>1969</v>
      </c>
      <c r="D70" s="225">
        <v>9884.3700000000008</v>
      </c>
      <c r="E70" s="226">
        <v>0.35</v>
      </c>
    </row>
    <row r="71" spans="1:18" s="205" customFormat="1" x14ac:dyDescent="0.2">
      <c r="A71" s="227">
        <v>116127</v>
      </c>
      <c r="B71" s="228" t="s">
        <v>2109</v>
      </c>
      <c r="C71" s="228" t="s">
        <v>1969</v>
      </c>
      <c r="D71" s="225">
        <v>10465.92</v>
      </c>
      <c r="E71" s="226">
        <v>0.40670000000000001</v>
      </c>
    </row>
    <row r="72" spans="1:18" s="205" customFormat="1" x14ac:dyDescent="0.2">
      <c r="A72" s="227">
        <v>460403</v>
      </c>
      <c r="B72" s="228" t="s">
        <v>1965</v>
      </c>
      <c r="C72" s="228" t="s">
        <v>1967</v>
      </c>
      <c r="D72" s="225">
        <v>9067.09</v>
      </c>
      <c r="E72" s="226">
        <v>0.25919999999999999</v>
      </c>
    </row>
    <row r="73" spans="1:18" s="205" customFormat="1" x14ac:dyDescent="0.2">
      <c r="A73" s="227">
        <v>356425</v>
      </c>
      <c r="B73" s="228" t="s">
        <v>1966</v>
      </c>
      <c r="C73" s="228" t="s">
        <v>1967</v>
      </c>
      <c r="D73" s="225">
        <v>10728.19</v>
      </c>
      <c r="E73" s="226">
        <v>0.1522</v>
      </c>
    </row>
    <row r="74" spans="1:18" s="205" customFormat="1" x14ac:dyDescent="0.2">
      <c r="A74" s="227">
        <v>315846</v>
      </c>
      <c r="B74" s="228" t="s">
        <v>1963</v>
      </c>
      <c r="C74" s="228" t="s">
        <v>1967</v>
      </c>
      <c r="D74" s="225">
        <v>6617.22</v>
      </c>
      <c r="E74" s="226">
        <v>0.2298</v>
      </c>
    </row>
    <row r="75" spans="1:18" s="205" customFormat="1" x14ac:dyDescent="0.2">
      <c r="A75" s="227">
        <v>150241</v>
      </c>
      <c r="B75" s="228" t="s">
        <v>1964</v>
      </c>
      <c r="C75" s="228" t="s">
        <v>1967</v>
      </c>
      <c r="D75" s="225">
        <v>10221.629999999999</v>
      </c>
      <c r="E75" s="226">
        <v>0.35460000000000003</v>
      </c>
    </row>
    <row r="76" spans="1:18" s="205" customFormat="1" x14ac:dyDescent="0.2">
      <c r="A76" s="231"/>
      <c r="B76" s="149" t="s">
        <v>2111</v>
      </c>
      <c r="C76" s="149"/>
      <c r="D76" s="225">
        <v>10292.51</v>
      </c>
      <c r="E76" s="226">
        <v>0.27539999999999998</v>
      </c>
    </row>
    <row r="77" spans="1:18" s="205" customFormat="1" x14ac:dyDescent="0.2">
      <c r="A77" s="232"/>
      <c r="B77" s="230" t="s">
        <v>2112</v>
      </c>
      <c r="C77" s="230"/>
      <c r="D77" s="225">
        <v>10292.51</v>
      </c>
      <c r="E77" s="226">
        <v>0.27539999999999998</v>
      </c>
    </row>
    <row r="78" spans="1:18" s="205" customFormat="1" x14ac:dyDescent="0.2">
      <c r="A78" s="233" t="s">
        <v>2133</v>
      </c>
      <c r="B78" s="234"/>
      <c r="C78" s="235"/>
      <c r="D78" s="236"/>
      <c r="E78" s="237"/>
    </row>
    <row r="79" spans="1:18" s="205" customFormat="1" x14ac:dyDescent="0.2"/>
    <row r="80" spans="1:18" s="205" customFormat="1" x14ac:dyDescent="0.2">
      <c r="R80" s="210"/>
    </row>
    <row r="81" spans="18:18" s="205" customFormat="1" x14ac:dyDescent="0.2">
      <c r="R81" s="210"/>
    </row>
    <row r="82" spans="18:18" s="205" customFormat="1" x14ac:dyDescent="0.2">
      <c r="R82" s="210"/>
    </row>
    <row r="83" spans="18:18" s="205" customFormat="1" x14ac:dyDescent="0.2">
      <c r="R83" s="210"/>
    </row>
    <row r="84" spans="18:18" s="205" customFormat="1" x14ac:dyDescent="0.2">
      <c r="R84" s="210"/>
    </row>
    <row r="85" spans="18:18" s="205" customFormat="1" x14ac:dyDescent="0.2">
      <c r="R85" s="210"/>
    </row>
    <row r="86" spans="18:18" s="205" customFormat="1" x14ac:dyDescent="0.2">
      <c r="R86" s="210"/>
    </row>
    <row r="87" spans="18:18" s="205" customFormat="1" x14ac:dyDescent="0.2">
      <c r="R87" s="210"/>
    </row>
    <row r="88" spans="18:18" s="205" customFormat="1" x14ac:dyDescent="0.2">
      <c r="R88" s="210"/>
    </row>
    <row r="89" spans="18:18" s="205" customFormat="1" x14ac:dyDescent="0.2">
      <c r="R89" s="210"/>
    </row>
    <row r="90" spans="18:18" s="205" customFormat="1" x14ac:dyDescent="0.2">
      <c r="R90" s="210"/>
    </row>
    <row r="91" spans="18:18" s="205" customFormat="1" x14ac:dyDescent="0.2">
      <c r="R91" s="210"/>
    </row>
    <row r="92" spans="18:18" s="205" customFormat="1" x14ac:dyDescent="0.2">
      <c r="R92" s="210"/>
    </row>
    <row r="93" spans="18:18" s="205" customFormat="1" x14ac:dyDescent="0.2">
      <c r="R93" s="210"/>
    </row>
    <row r="94" spans="18:18" s="205" customFormat="1" x14ac:dyDescent="0.2">
      <c r="R94" s="210"/>
    </row>
    <row r="95" spans="18:18" s="205" customFormat="1" x14ac:dyDescent="0.2">
      <c r="R95" s="210"/>
    </row>
    <row r="96" spans="18:18" s="205" customFormat="1" x14ac:dyDescent="0.2">
      <c r="R96" s="210"/>
    </row>
    <row r="97" spans="18:18" s="205" customFormat="1" x14ac:dyDescent="0.2">
      <c r="R97" s="210"/>
    </row>
    <row r="98" spans="18:18" s="205" customFormat="1" x14ac:dyDescent="0.2">
      <c r="R98" s="210"/>
    </row>
    <row r="99" spans="18:18" s="205" customFormat="1" x14ac:dyDescent="0.2">
      <c r="R99" s="210"/>
    </row>
    <row r="100" spans="18:18" s="205" customFormat="1" x14ac:dyDescent="0.2">
      <c r="R100" s="210"/>
    </row>
    <row r="101" spans="18:18" s="205" customFormat="1" x14ac:dyDescent="0.2">
      <c r="R101" s="210"/>
    </row>
    <row r="102" spans="18:18" s="205" customFormat="1" x14ac:dyDescent="0.2">
      <c r="R102" s="210"/>
    </row>
    <row r="103" spans="18:18" s="205" customFormat="1" x14ac:dyDescent="0.2">
      <c r="R103" s="210"/>
    </row>
    <row r="104" spans="18:18" s="205" customFormat="1" x14ac:dyDescent="0.2">
      <c r="R104" s="210"/>
    </row>
    <row r="105" spans="18:18" s="205" customFormat="1" x14ac:dyDescent="0.2">
      <c r="R105" s="210"/>
    </row>
    <row r="106" spans="18:18" s="205" customFormat="1" x14ac:dyDescent="0.2">
      <c r="R106" s="210"/>
    </row>
    <row r="107" spans="18:18" s="205" customFormat="1" x14ac:dyDescent="0.2">
      <c r="R107" s="210"/>
    </row>
    <row r="108" spans="18:18" s="205" customFormat="1" x14ac:dyDescent="0.2">
      <c r="R108" s="210"/>
    </row>
    <row r="109" spans="18:18" s="205" customFormat="1" x14ac:dyDescent="0.2">
      <c r="R109" s="210"/>
    </row>
  </sheetData>
  <mergeCells count="3">
    <mergeCell ref="A7:E7"/>
    <mergeCell ref="A1:E1"/>
    <mergeCell ref="A6:E6"/>
  </mergeCells>
  <printOptions horizontalCentered="1"/>
  <pageMargins left="0.7" right="0.7" top="0.75" bottom="0.75" header="0.3" footer="0.3"/>
  <pageSetup scale="61" fitToHeight="0"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20D15AED0ADE4794A6DE2D9AA0A066" ma:contentTypeVersion="0" ma:contentTypeDescription="Create a new document." ma:contentTypeScope="" ma:versionID="6531ebe219340b96f26db57eab5b8287">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3897A3-D1F8-4C21-9415-2D82C9F7B3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A1F86DC-798F-481E-ADA5-D01413088AC7}">
  <ds:schemaRefs>
    <ds:schemaRef ds:uri="http://schemas.microsoft.com/sharepoint/v3/contenttype/forms"/>
  </ds:schemaRefs>
</ds:datastoreItem>
</file>

<file path=customXml/itemProps3.xml><?xml version="1.0" encoding="utf-8"?>
<ds:datastoreItem xmlns:ds="http://schemas.openxmlformats.org/officeDocument/2006/customXml" ds:itemID="{485CDA76-C931-4688-A41E-83EB546B0D1F}">
  <ds:schemaRefs>
    <ds:schemaRef ds:uri="http://schemas.microsoft.com/office/2006/documentManagement/types"/>
    <ds:schemaRef ds:uri="http://purl.org/dc/elements/1.1/"/>
    <ds:schemaRef ds:uri="http://purl.org/dc/dcmitype/"/>
    <ds:schemaRef ds:uri="http://schemas.microsoft.com/office/2006/metadata/properties"/>
    <ds:schemaRef ds:uri="http://www.w3.org/XML/1998/namespac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1-Cover</vt:lpstr>
      <vt:lpstr>2-Calculator</vt:lpstr>
      <vt:lpstr>3-DRG Table</vt:lpstr>
      <vt:lpstr>Thresholds</vt:lpstr>
      <vt:lpstr>Sheet1</vt:lpstr>
      <vt:lpstr>4-Hospital Table</vt:lpstr>
      <vt:lpstr>'2-Calculator'!CCR</vt:lpstr>
      <vt:lpstr>'2-Calculator'!Cov_chg</vt:lpstr>
      <vt:lpstr>'2-Calculator'!Disch_stat</vt:lpstr>
      <vt:lpstr>DRG_base</vt:lpstr>
      <vt:lpstr>'2-Calculator'!DRG_Base_Pay</vt:lpstr>
      <vt:lpstr>'2-Calculator'!DRG_out_thresh</vt:lpstr>
      <vt:lpstr>'2-Calculator'!Marginal_cost_percent</vt:lpstr>
      <vt:lpstr>'2-Calculator'!OLE_LINK2</vt:lpstr>
      <vt:lpstr>'2-Calculator'!Print_Area</vt:lpstr>
      <vt:lpstr>'3-DRG Table'!Print_Area</vt:lpstr>
      <vt:lpstr>'3-DRG Table'!Print_Titles</vt:lpstr>
      <vt:lpstr>'4-Hospital Table'!Print_Titles</vt:lpstr>
    </vt:vector>
  </TitlesOfParts>
  <Company>acs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 DRG Calculator HRY 16</dc:title>
  <dc:creator>11001561</dc:creator>
  <cp:lastModifiedBy>Jeff Saxon</cp:lastModifiedBy>
  <cp:lastPrinted>2015-09-02T19:45:15Z</cp:lastPrinted>
  <dcterms:created xsi:type="dcterms:W3CDTF">2008-08-08T02:49:05Z</dcterms:created>
  <dcterms:modified xsi:type="dcterms:W3CDTF">2015-09-08T15:07:25Z</dcterms:modified>
</cp:coreProperties>
</file>