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202300"/>
  <xr:revisionPtr revIDLastSave="0" documentId="13_ncr:1_{C8D83EC2-FB8B-43E5-A52E-7FC74A1CB91B}" xr6:coauthVersionLast="47" xr6:coauthVersionMax="47" xr10:uidLastSave="{00000000-0000-0000-0000-000000000000}"/>
  <bookViews>
    <workbookView xWindow="-108" yWindow="-108" windowWidth="23256" windowHeight="12576" xr2:uid="{5952310A-1F4D-4101-895F-0F0D060AB68B}"/>
  </bookViews>
  <sheets>
    <sheet name="Cover Page" sheetId="10" r:id="rId1"/>
    <sheet name="Table of Contents" sheetId="11" r:id="rId2"/>
    <sheet name="Calculator Instructions" sheetId="9" r:id="rId3"/>
    <sheet name="Interactive DRG Calculator" sheetId="1" r:id="rId4"/>
    <sheet name="DRG Table" sheetId="8" r:id="rId5"/>
    <sheet name="Provider Table" sheetId="6" r:id="rId6"/>
  </sheets>
  <definedNames>
    <definedName name="_xlnm._FilterDatabase" localSheetId="4" hidden="1">'DRG Table'!$B$9:$AC$1367</definedName>
    <definedName name="_xlnm._FilterDatabase" localSheetId="5" hidden="1">'Provider Table'!$A$5:$L$68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2">'Calculator Instructions'!$A$1:$D$39</definedName>
    <definedName name="_xlnm.Print_Area" localSheetId="0">'Cover Page'!$A$1:$G$24</definedName>
    <definedName name="_xlnm.Print_Area" localSheetId="4">'DRG Table'!$A$2:$H$1367</definedName>
    <definedName name="_xlnm.Print_Area" localSheetId="3">'Interactive DRG Calculator'!$A$2:$G$60</definedName>
    <definedName name="_xlnm.Print_Area" localSheetId="5">'Provider Table'!$A$1:$G$70</definedName>
    <definedName name="_xlnm.Print_Area" localSheetId="1">'Table of Contents'!$A$1:$F$16</definedName>
    <definedName name="_xlnm.Print_Titles" localSheetId="2">'Calculator Instructions'!$2:$9</definedName>
    <definedName name="_xlnm.Print_Titles" localSheetId="4">'DRG Table'!$2:$9</definedName>
    <definedName name="_xlnm.Print_Titles" localSheetId="5">'Provider Table'!$2:$5</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hidden="1">{"OM Visits",#N/A,TRUE,"Optimal";"OM Dollars per Hour",#N/A,TRUE,"Optimal";"OM Hours per Visit",#N/A,TRUE,"Optimal";"OM Dollars per Visit",#N/A,TRUE,"Optimal";"OM Total Visits",#N/A,TRUE,"Optimal";"OM PMPM",#N/A,TRUE,"Optimal"}</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hidden="1">{#N/A,#N/A,FALSE,"Allocation"}</definedName>
    <definedName name="wrn.Assumptions." hidden="1">{#N/A,#N/A,FALSE,"Assumptions"}</definedName>
    <definedName name="wrn.Detail." hidden="1">{"umarea",#N/A,FALSE,"Starting Cost";"umagesex",#N/A,FALSE,"Starting Cost";"umbenlim",#N/A,FALSE,"Starting Cost";"umprovdisc",#N/A,FALSE,"Starting Cost";"umother",#N/A,FALSE,"Starting Cost";"umtrend",#N/A,FALSE,"Starting Cost"}</definedName>
    <definedName name="wrn.Factors." hidden="1">{#N/A,#N/A,FALSE,"Factors"}</definedName>
    <definedName name="wrn.Model." hidden="1">{#N/A,#N/A,FALSE,"Model"}</definedName>
    <definedName name="wrn.Print._.All." hidden="1">{#N/A,#N/A,FALSE,"Assumptions";#N/A,#N/A,FALSE,"Factors";#N/A,#N/A,FALSE,"Model";#N/A,#N/A,FALSE,"Allocation"}</definedName>
    <definedName name="wrn.rates." hidden="1">{"rates",#N/A,FALSE,"Summary"}</definedName>
  </definedNames>
  <calcPr calcId="191029" iterateCount="5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 l="1"/>
  <c r="E43" i="1"/>
  <c r="E22" i="1" l="1"/>
  <c r="E59" i="1"/>
  <c r="E58" i="1"/>
  <c r="E54" i="1"/>
  <c r="E55" i="1" s="1"/>
  <c r="E40" i="1"/>
  <c r="E39" i="1"/>
  <c r="E34" i="1"/>
  <c r="B3" i="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E25" i="1"/>
  <c r="E41" i="1" s="1"/>
  <c r="E26" i="1"/>
  <c r="E24" i="1"/>
  <c r="E21" i="1"/>
  <c r="E23" i="1"/>
  <c r="E42" i="1" l="1"/>
  <c r="E30" i="1"/>
  <c r="E47" i="1" s="1"/>
  <c r="E28" i="1"/>
  <c r="E29" i="1"/>
  <c r="E32" i="1" s="1"/>
  <c r="E35" i="1" l="1"/>
  <c r="E36" i="1" l="1"/>
  <c r="E37" i="1" s="1"/>
  <c r="E45" i="1" s="1"/>
  <c r="E48" i="1" s="1"/>
  <c r="E49" i="1" s="1"/>
  <c r="E50" i="1" l="1"/>
  <c r="E52" i="1" s="1"/>
  <c r="E56" i="1" s="1"/>
  <c r="E60" i="1" s="1"/>
</calcChain>
</file>

<file path=xl/sharedStrings.xml><?xml version="1.0" encoding="utf-8"?>
<sst xmlns="http://schemas.openxmlformats.org/spreadsheetml/2006/main" count="5938" uniqueCount="2050">
  <si>
    <t>Information</t>
  </si>
  <si>
    <t>INFORMATION ABOUT THE HOSPITAL STAY (ENTERED BY THE USER)</t>
  </si>
  <si>
    <t>Provider Medicaid ID</t>
  </si>
  <si>
    <t>Covered charges</t>
  </si>
  <si>
    <t>Length of stay</t>
  </si>
  <si>
    <t>Prior payments</t>
  </si>
  <si>
    <t>Patient liability (cost-sharing)</t>
  </si>
  <si>
    <t>DRG INFORMATION AND PAYMENT SYSTEM PARAMETERS</t>
  </si>
  <si>
    <t>PROVIDER INFORMATION AND PAYMENT SYSTEM PARAMETERS</t>
  </si>
  <si>
    <t>Provider Name</t>
  </si>
  <si>
    <t>Does the transfer adjustment apply to this stay?</t>
  </si>
  <si>
    <t>Was the patient transferred?</t>
  </si>
  <si>
    <t>Did the patient expire?</t>
  </si>
  <si>
    <t>Is this a one-day stay?</t>
  </si>
  <si>
    <t>Is this a same-day stay?</t>
  </si>
  <si>
    <t>Is estimated loss more than threshold?</t>
  </si>
  <si>
    <t>Description</t>
  </si>
  <si>
    <t>142571</t>
  </si>
  <si>
    <t>226374</t>
  </si>
  <si>
    <t>300958</t>
  </si>
  <si>
    <t>Allendale County Hospital</t>
  </si>
  <si>
    <t>450780</t>
  </si>
  <si>
    <t>A00945</t>
  </si>
  <si>
    <t>101376</t>
  </si>
  <si>
    <t>Beaufort Memorial Hospital</t>
  </si>
  <si>
    <t>412885</t>
  </si>
  <si>
    <t>382878</t>
  </si>
  <si>
    <t>340464</t>
  </si>
  <si>
    <t>A00566</t>
  </si>
  <si>
    <t>460403</t>
  </si>
  <si>
    <t>Carolinas Medical Center</t>
  </si>
  <si>
    <t>AL0947</t>
  </si>
  <si>
    <t>226363</t>
  </si>
  <si>
    <t>A00877</t>
  </si>
  <si>
    <t>324008</t>
  </si>
  <si>
    <t>Colleton Medical Center</t>
  </si>
  <si>
    <t>229173</t>
  </si>
  <si>
    <t>356425</t>
  </si>
  <si>
    <t>40089A</t>
  </si>
  <si>
    <t>East Cooper Medical Center</t>
  </si>
  <si>
    <t>AL0948</t>
  </si>
  <si>
    <t>254485</t>
  </si>
  <si>
    <t>307128</t>
  </si>
  <si>
    <t>347055</t>
  </si>
  <si>
    <t>111717</t>
  </si>
  <si>
    <t>440063</t>
  </si>
  <si>
    <t>366823</t>
  </si>
  <si>
    <t>418062</t>
  </si>
  <si>
    <t>388966</t>
  </si>
  <si>
    <t>AL0963</t>
  </si>
  <si>
    <t>AL0959</t>
  </si>
  <si>
    <t>AL0531</t>
  </si>
  <si>
    <t>AL0500</t>
  </si>
  <si>
    <t>A00724</t>
  </si>
  <si>
    <t>AL0681</t>
  </si>
  <si>
    <t>AL0930</t>
  </si>
  <si>
    <t>AHTL33</t>
  </si>
  <si>
    <t>A00091</t>
  </si>
  <si>
    <t>459938</t>
  </si>
  <si>
    <t>315846</t>
  </si>
  <si>
    <t>178277</t>
  </si>
  <si>
    <t>A00909</t>
  </si>
  <si>
    <t>248462</t>
  </si>
  <si>
    <t>A00853</t>
  </si>
  <si>
    <t>AL0062</t>
  </si>
  <si>
    <t>418962</t>
  </si>
  <si>
    <t>387175</t>
  </si>
  <si>
    <t>AHTL90</t>
  </si>
  <si>
    <t>A00905</t>
  </si>
  <si>
    <t>434803</t>
  </si>
  <si>
    <t>AL0965</t>
  </si>
  <si>
    <t>MUSC Health Columbia Medical Center</t>
  </si>
  <si>
    <t>400872</t>
  </si>
  <si>
    <t>417160</t>
  </si>
  <si>
    <t>Self Regional Healthcare</t>
  </si>
  <si>
    <t>369963</t>
  </si>
  <si>
    <t>187055</t>
  </si>
  <si>
    <t>AL0971</t>
  </si>
  <si>
    <t>MUSC Health Orangeburg</t>
  </si>
  <si>
    <t>269338</t>
  </si>
  <si>
    <t>323436</t>
  </si>
  <si>
    <t>150241</t>
  </si>
  <si>
    <t>A00834</t>
  </si>
  <si>
    <t>AL0017</t>
  </si>
  <si>
    <t>Cannon Memorial Hospital</t>
  </si>
  <si>
    <t>Edgefield County Healthcare</t>
  </si>
  <si>
    <t>McLeod Health - Cheraw</t>
  </si>
  <si>
    <t>McLeod Health - Clarendon</t>
  </si>
  <si>
    <t>McLeod Health - Dillon</t>
  </si>
  <si>
    <t>AL0964</t>
  </si>
  <si>
    <t>AL0957</t>
  </si>
  <si>
    <t>C</t>
  </si>
  <si>
    <t>D</t>
  </si>
  <si>
    <t>F</t>
  </si>
  <si>
    <t>G</t>
  </si>
  <si>
    <t>955-0</t>
  </si>
  <si>
    <t>956-0</t>
  </si>
  <si>
    <t>001-1</t>
  </si>
  <si>
    <t>LIVER TRANSPLANT AND/OR INTESTINAL TRANSPLANT</t>
  </si>
  <si>
    <t>No</t>
  </si>
  <si>
    <t>001-2</t>
  </si>
  <si>
    <t>001-3</t>
  </si>
  <si>
    <t>001-4</t>
  </si>
  <si>
    <t>002-1</t>
  </si>
  <si>
    <t>HEART AND/OR LUNG TRANSPLANT</t>
  </si>
  <si>
    <t>002-2</t>
  </si>
  <si>
    <t>002-3</t>
  </si>
  <si>
    <t>002-4</t>
  </si>
  <si>
    <t>004-1</t>
  </si>
  <si>
    <t>TRACHEOSTOMY WITH MV &gt;96 HOURS WITH EXTENSIVE PROCEDURE</t>
  </si>
  <si>
    <t>004-2</t>
  </si>
  <si>
    <t>004-3</t>
  </si>
  <si>
    <t>004-4</t>
  </si>
  <si>
    <t>005-1</t>
  </si>
  <si>
    <t>TRACHEOSTOMY WITH MV &gt;96 HOURS WITHOUT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</si>
  <si>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</si>
  <si>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</si>
  <si>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</si>
  <si>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</si>
  <si>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</si>
  <si>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</si>
  <si>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</si>
  <si>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</si>
  <si>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</si>
  <si>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</si>
  <si>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</si>
  <si>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</si>
  <si>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</si>
  <si>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</si>
  <si>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t>
  </si>
  <si>
    <t>008-2</t>
  </si>
  <si>
    <t>008-3</t>
  </si>
  <si>
    <t>008-4</t>
  </si>
  <si>
    <t>009-1</t>
  </si>
  <si>
    <t>EXTRACORPOREAL MEMBRANE OXYGENATION (ECMO)</t>
  </si>
  <si>
    <t>009-2</t>
  </si>
  <si>
    <t>009-3</t>
  </si>
  <si>
    <t>009-4</t>
  </si>
  <si>
    <t>011-1</t>
  </si>
  <si>
    <t>CHIMERIC ANTIGEN RECEPTOR (CAR) T-CELL AND OTHER IMMUNOTHERAPIES</t>
  </si>
  <si>
    <t>011-2</t>
  </si>
  <si>
    <t>011-3</t>
  </si>
  <si>
    <t>011-4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</si>
  <si>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</si>
  <si>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</si>
  <si>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</si>
  <si>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</si>
  <si>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</si>
  <si>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</si>
  <si>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</si>
  <si>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</si>
  <si>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</si>
  <si>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</si>
  <si>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</si>
  <si>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</si>
  <si>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</si>
  <si>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</si>
  <si>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</si>
  <si>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</si>
  <si>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</si>
  <si>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</si>
  <si>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</si>
  <si>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</si>
  <si>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</si>
  <si>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</si>
  <si>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</si>
  <si>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</si>
  <si>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</si>
  <si>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</si>
  <si>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AND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</si>
  <si>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</si>
  <si>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</si>
  <si>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</si>
  <si>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</si>
  <si>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</si>
  <si>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</si>
  <si>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</si>
  <si>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</si>
  <si>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</si>
  <si>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</si>
  <si>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</si>
  <si>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</si>
  <si>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</si>
  <si>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</si>
  <si>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</si>
  <si>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</si>
  <si>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</si>
  <si>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</si>
  <si>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040-1</t>
  </si>
  <si>
    <t>SPINAL DISORDERS AND INJURIES</t>
  </si>
  <si>
    <t>040-2</t>
  </si>
  <si>
    <t>040-3</t>
  </si>
  <si>
    <t>040-4</t>
  </si>
  <si>
    <t>041-1</t>
  </si>
  <si>
    <t>NERVOUS SYSTEM MALIGNANCY</t>
  </si>
  <si>
    <t>041-2</t>
  </si>
  <si>
    <t>041-3</t>
  </si>
  <si>
    <t>041-4</t>
  </si>
  <si>
    <t>042-1</t>
  </si>
  <si>
    <t>DEGENERATIVE NERVOUS SYSTEM DISORDERS EXCEPT MULTIPLE SCLEROSIS</t>
  </si>
  <si>
    <t>042-2</t>
  </si>
  <si>
    <t>042-3</t>
  </si>
  <si>
    <t>042-4</t>
  </si>
  <si>
    <t>043-1</t>
  </si>
  <si>
    <t>MULTIPLE SCLEROSIS, OTHER DEMYELINATING DISEASE AND INFLAMMATORY NEUROPATHIES</t>
  </si>
  <si>
    <t>043-2</t>
  </si>
  <si>
    <t>043-3</t>
  </si>
  <si>
    <t>043-4</t>
  </si>
  <si>
    <t>044-1</t>
  </si>
  <si>
    <t>INTRACRANIAL HEMORRHAGE</t>
  </si>
  <si>
    <t>044-2</t>
  </si>
  <si>
    <t>044-3</t>
  </si>
  <si>
    <t>044-4</t>
  </si>
  <si>
    <t>045-1</t>
  </si>
  <si>
    <t>CVA AND PRECEREBRAL OCCLUSION WITH INFARCTION</t>
  </si>
  <si>
    <t>045-2</t>
  </si>
  <si>
    <t>045-3</t>
  </si>
  <si>
    <t>045-4</t>
  </si>
  <si>
    <t>046-1</t>
  </si>
  <si>
    <t>NONSPECIFIC CVA AND PRECEREBRAL OCCLUSION WITHOUT INFARCTION</t>
  </si>
  <si>
    <t>046-2</t>
  </si>
  <si>
    <t>046-3</t>
  </si>
  <si>
    <t>046-4</t>
  </si>
  <si>
    <t>047-1</t>
  </si>
  <si>
    <t>TRANSIENT ISCHEMIA</t>
  </si>
  <si>
    <t>047-2</t>
  </si>
  <si>
    <t>047-3</t>
  </si>
  <si>
    <t>047-4</t>
  </si>
  <si>
    <t>048-1</t>
  </si>
  <si>
    <t>PERIPHERAL, CRANIAL AND AUTONOMIC NERVE DISORDERS</t>
  </si>
  <si>
    <t>048-2</t>
  </si>
  <si>
    <t>048-3</t>
  </si>
  <si>
    <t>048-4</t>
  </si>
  <si>
    <t>049-1</t>
  </si>
  <si>
    <t>BACTERIAL AND TUBERCULOUS INFECTIONS OF NERVOUS SYSTEM</t>
  </si>
  <si>
    <t>049-2</t>
  </si>
  <si>
    <t>049-3</t>
  </si>
  <si>
    <t>049-4</t>
  </si>
  <si>
    <t>050-1</t>
  </si>
  <si>
    <t>NON-BACTERIAL INFECTIONS OF NERVOUS SYSTEM EXCEPT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</si>
  <si>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</si>
  <si>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</si>
  <si>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</si>
  <si>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</si>
  <si>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</si>
  <si>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</si>
  <si>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</si>
  <si>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</si>
  <si>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</si>
  <si>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</si>
  <si>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</si>
  <si>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</si>
  <si>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</si>
  <si>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</si>
  <si>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</si>
  <si>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</si>
  <si>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</si>
  <si>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</si>
  <si>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</si>
  <si>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AND OTHER HEADACHES</t>
  </si>
  <si>
    <t>054-2</t>
  </si>
  <si>
    <t>054-3</t>
  </si>
  <si>
    <t>054-4</t>
  </si>
  <si>
    <t>055-1</t>
  </si>
  <si>
    <t>HEAD TRAUMA WITH COMA &gt; 1 HOUR OR HEMORRHAGE</t>
  </si>
  <si>
    <t>055-2</t>
  </si>
  <si>
    <t>055-3</t>
  </si>
  <si>
    <t>055-4</t>
  </si>
  <si>
    <t>056-1</t>
  </si>
  <si>
    <t>BRAIN CONTUSION OR LACERATION AND COMPLICATED SKULL FRACTURE, COMA &lt; 1 HOUR OR NO COMA</t>
  </si>
  <si>
    <t>056-2</t>
  </si>
  <si>
    <t>056-3</t>
  </si>
  <si>
    <t>056-4</t>
  </si>
  <si>
    <t>057-1</t>
  </si>
  <si>
    <t>CONCUSSION, CLOSED SKULL FRACTURE NOS, AND UNCOMPLICATED INTRACRANIAL INJURY, COMA &lt; 1 HOUR OR NO COMA</t>
  </si>
  <si>
    <t>057-2</t>
  </si>
  <si>
    <t>057-3</t>
  </si>
  <si>
    <t>057-4</t>
  </si>
  <si>
    <t>058-1</t>
  </si>
  <si>
    <t>OTHER DISORDERS OF NERVOUS SYSTEM</t>
  </si>
  <si>
    <t>058-2</t>
  </si>
  <si>
    <t>058-3</t>
  </si>
  <si>
    <t>058-4</t>
  </si>
  <si>
    <t>059-1</t>
  </si>
  <si>
    <t>ANOXIC AND OTHER SEVERE BRAIN DAMAGE</t>
  </si>
  <si>
    <t>059-2</t>
  </si>
  <si>
    <t>059-3</t>
  </si>
  <si>
    <t>059-4</t>
  </si>
  <si>
    <t>073-1</t>
  </si>
  <si>
    <t>ORBIT AND EYE PROCEDURES</t>
  </si>
  <si>
    <t>073-2</t>
  </si>
  <si>
    <t>073-3</t>
  </si>
  <si>
    <t>073-4</t>
  </si>
  <si>
    <t>082-1</t>
  </si>
  <si>
    <t>EYE INFECTIONS AND OTHER EYE DISORDERS</t>
  </si>
  <si>
    <t>082-2</t>
  </si>
  <si>
    <t>082-3</t>
  </si>
  <si>
    <t>082-4</t>
  </si>
  <si>
    <t>089-1</t>
  </si>
  <si>
    <t>MAJOR CRANIAL OR FACIAL BONE PROCEDURES</t>
  </si>
  <si>
    <t>089-2</t>
  </si>
  <si>
    <t>089-3</t>
  </si>
  <si>
    <t>089-4</t>
  </si>
  <si>
    <t>091-1</t>
  </si>
  <si>
    <t>OTHER MAJOR HEAD AND NECK PROCEDURES</t>
  </si>
  <si>
    <t>091-2</t>
  </si>
  <si>
    <t>091-3</t>
  </si>
  <si>
    <t>091-4</t>
  </si>
  <si>
    <t>092-1</t>
  </si>
  <si>
    <t>FACIAL BONE PROCEDURES EXCEPT MAJOR CRANIAL OR FACIAL BONE PROCEDURES</t>
  </si>
  <si>
    <t>092-2</t>
  </si>
  <si>
    <t>092-3</t>
  </si>
  <si>
    <t>092-4</t>
  </si>
  <si>
    <t>095-1</t>
  </si>
  <si>
    <t>CLEFT LIP AND PALATE REPAIR</t>
  </si>
  <si>
    <t>095-2</t>
  </si>
  <si>
    <t>095-3</t>
  </si>
  <si>
    <t>095-4</t>
  </si>
  <si>
    <t>097-1</t>
  </si>
  <si>
    <t>TONSIL AND ADENOID PROCEDURES</t>
  </si>
  <si>
    <t>097-2</t>
  </si>
  <si>
    <t>097-3</t>
  </si>
  <si>
    <t>097-4</t>
  </si>
  <si>
    <t>098-1</t>
  </si>
  <si>
    <t>OTHER EAR, NOSE, MOUTH, THROAT, CRANIOFACIAL, AND NECK PROCEDURES</t>
  </si>
  <si>
    <t>098-2</t>
  </si>
  <si>
    <t>098-3</t>
  </si>
  <si>
    <t>098-4</t>
  </si>
  <si>
    <t>110-1</t>
  </si>
  <si>
    <t>EAR, NOSE, MOUTH, THROAT AND CRANIAL OR FACIAL MALIGNANCIES</t>
  </si>
  <si>
    <t>110-2</t>
  </si>
  <si>
    <t>110-3</t>
  </si>
  <si>
    <t>110-4</t>
  </si>
  <si>
    <t>111-1</t>
  </si>
  <si>
    <t>VERTIGO AND OTHER LABYRINTH DISORDERS</t>
  </si>
  <si>
    <t>111-2</t>
  </si>
  <si>
    <t>111-3</t>
  </si>
  <si>
    <t>111-4</t>
  </si>
  <si>
    <t>113-1</t>
  </si>
  <si>
    <t>INFECTIONS OF UPPER RESPIRATORY TRACT</t>
  </si>
  <si>
    <t>113-2</t>
  </si>
  <si>
    <t>113-3</t>
  </si>
  <si>
    <t>113-4</t>
  </si>
  <si>
    <t>114-1</t>
  </si>
  <si>
    <t>DENTAL DISEASES AND DISORDERS</t>
  </si>
  <si>
    <t>114-2</t>
  </si>
  <si>
    <t>114-3</t>
  </si>
  <si>
    <t>114-4</t>
  </si>
  <si>
    <t>115-1</t>
  </si>
  <si>
    <t>OTHER EAR, NOSE, MOUTH, THROAT AND CRANIAL OR FACIAL DIAGNOSES</t>
  </si>
  <si>
    <t>115-2</t>
  </si>
  <si>
    <t>115-3</t>
  </si>
  <si>
    <t>115-4</t>
  </si>
  <si>
    <t>120-1</t>
  </si>
  <si>
    <t>MAJOR RESPIRATORY AND CHEST PROCEDURES</t>
  </si>
  <si>
    <t>120-2</t>
  </si>
  <si>
    <t>120-3</t>
  </si>
  <si>
    <t>120-4</t>
  </si>
  <si>
    <t>121-1</t>
  </si>
  <si>
    <t>OTHER RESPIRATORY AND CHEST PROCEDURES</t>
  </si>
  <si>
    <t>121-2</t>
  </si>
  <si>
    <t>121-3</t>
  </si>
  <si>
    <t>121-4</t>
  </si>
  <si>
    <t>130-1</t>
  </si>
  <si>
    <t>RESPIRATORY SYSTEM DIAGNOSIS WITH VENTILATOR SUPPORT &gt; 96 HOURS</t>
  </si>
  <si>
    <t>130-2</t>
  </si>
  <si>
    <t>130-3</t>
  </si>
  <si>
    <t>130-4</t>
  </si>
  <si>
    <t>131-1</t>
  </si>
  <si>
    <t>CYSTIC FIBROSIS - PULMONARY DISEASE</t>
  </si>
  <si>
    <t>131-2</t>
  </si>
  <si>
    <t>131-3</t>
  </si>
  <si>
    <t>131-4</t>
  </si>
  <si>
    <t>132-1</t>
  </si>
  <si>
    <t>BPD AND OTHER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</si>
  <si>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</si>
  <si>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</si>
  <si>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</si>
  <si>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</si>
  <si>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</si>
  <si>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</si>
  <si>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</si>
  <si>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</si>
  <si>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</si>
  <si>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</si>
  <si>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</si>
  <si>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</si>
  <si>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</si>
  <si>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</si>
  <si>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AND RESPIRATORY TRAUMA</t>
  </si>
  <si>
    <t>135-2</t>
  </si>
  <si>
    <t>135-3</t>
  </si>
  <si>
    <t>135-4</t>
  </si>
  <si>
    <t>136-1</t>
  </si>
  <si>
    <t>RESPIRATORY MALIGNANCY</t>
  </si>
  <si>
    <t>136-2</t>
  </si>
  <si>
    <t>136-3</t>
  </si>
  <si>
    <t>136-4</t>
  </si>
  <si>
    <t>137-1</t>
  </si>
  <si>
    <t>MAJOR RESPIRATORY INFECTIONS AND INFLAMMATIONS</t>
  </si>
  <si>
    <t>137-2</t>
  </si>
  <si>
    <t>137-3</t>
  </si>
  <si>
    <t>137-4</t>
  </si>
  <si>
    <t>138-1</t>
  </si>
  <si>
    <t>BRONCHIOLITIS AND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</si>
  <si>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</si>
  <si>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</si>
  <si>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</si>
  <si>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</si>
  <si>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</si>
  <si>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</si>
  <si>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</si>
  <si>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</si>
  <si>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</si>
  <si>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</si>
  <si>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</si>
  <si>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</si>
  <si>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</si>
  <si>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</si>
  <si>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</si>
  <si>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</si>
  <si>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</si>
  <si>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</si>
  <si>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</si>
  <si>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AND ALVEOLAR LUNG DISEASES</t>
  </si>
  <si>
    <t>142-2</t>
  </si>
  <si>
    <t>142-3</t>
  </si>
  <si>
    <t>142-4</t>
  </si>
  <si>
    <t>143-1</t>
  </si>
  <si>
    <t>OTHER RESPIRATORY DIAGNOSES EXCEPT SIGNS, SYMPTOMS AND MISCELLANEOUS DIAGNOSES</t>
  </si>
  <si>
    <t>143-2</t>
  </si>
  <si>
    <t>143-3</t>
  </si>
  <si>
    <t>143-4</t>
  </si>
  <si>
    <t>144-1</t>
  </si>
  <si>
    <t>RESPIRATORY SIGNS, SYMPTOMS AND MISCELLANEOUS DIAGNOSES</t>
  </si>
  <si>
    <t>144-2</t>
  </si>
  <si>
    <t>144-3</t>
  </si>
  <si>
    <t>144-4</t>
  </si>
  <si>
    <t>145-1</t>
  </si>
  <si>
    <t>ACUTE BRONCHITIS AND RELATED SYMPTOMS</t>
  </si>
  <si>
    <t>145-2</t>
  </si>
  <si>
    <t>145-3</t>
  </si>
  <si>
    <t>145-4</t>
  </si>
  <si>
    <t>160-1</t>
  </si>
  <si>
    <t>MAJOR CARDIOTHORACIC REPAIR OF HEART ANOMALY</t>
  </si>
  <si>
    <t>160-2</t>
  </si>
  <si>
    <t>160-3</t>
  </si>
  <si>
    <t>160-4</t>
  </si>
  <si>
    <t>161-1</t>
  </si>
  <si>
    <t>IMPLANTABLE HEART ASSIST SYSTEMS</t>
  </si>
  <si>
    <t>161-2</t>
  </si>
  <si>
    <t>161-3</t>
  </si>
  <si>
    <t>161-4</t>
  </si>
  <si>
    <t>162-1</t>
  </si>
  <si>
    <t>CARDIAC VALVE PROCEDURES WITH AMI OR COMPLEX PRINCIPAL DIAGNOSIS</t>
  </si>
  <si>
    <t>162-2</t>
  </si>
  <si>
    <t>162-3</t>
  </si>
  <si>
    <t>162-4</t>
  </si>
  <si>
    <t>163-1</t>
  </si>
  <si>
    <t>CARDIAC VALVE PROCEDURES WITHOUT AMI OR COMPLEX PRINCIPAL DIAGNOSIS</t>
  </si>
  <si>
    <t>163-2</t>
  </si>
  <si>
    <t>163-3</t>
  </si>
  <si>
    <t>163-4</t>
  </si>
  <si>
    <t>165-1</t>
  </si>
  <si>
    <t>CORONARY BYPASS WITH AMI OR COMPLEX PRINCIPAL DIAGNOSIS</t>
  </si>
  <si>
    <t>165-2</t>
  </si>
  <si>
    <t>165-3</t>
  </si>
  <si>
    <t>165-4</t>
  </si>
  <si>
    <t>166-1</t>
  </si>
  <si>
    <t>CORONARY BYPASS WITHOUT AMI OR COMPLEX PRINCIPAL DIAGNOSIS</t>
  </si>
  <si>
    <t>166-2</t>
  </si>
  <si>
    <t>166-3</t>
  </si>
  <si>
    <t>166-4</t>
  </si>
  <si>
    <t>167-1</t>
  </si>
  <si>
    <t>OTHER CARDIOTHORACIC AND THORACIC CIRCULATORY PROCEDURES</t>
  </si>
  <si>
    <t>167-2</t>
  </si>
  <si>
    <t>167-3</t>
  </si>
  <si>
    <t>167-4</t>
  </si>
  <si>
    <t>169-1</t>
  </si>
  <si>
    <t>MAJOR ABDOMINAL VASCULAR PROCEDURES</t>
  </si>
  <si>
    <t>169-2</t>
  </si>
  <si>
    <t>169-3</t>
  </si>
  <si>
    <t>169-4</t>
  </si>
  <si>
    <t>170-1</t>
  </si>
  <si>
    <t>PERMANENT CARDIAC PACEMAKER IMPLANT WITH AMI, HEART FAILURE OR SHOCK</t>
  </si>
  <si>
    <t>170-2</t>
  </si>
  <si>
    <t>170-3</t>
  </si>
  <si>
    <t>170-4</t>
  </si>
  <si>
    <t>171-1</t>
  </si>
  <si>
    <t>PERMANENT CARDIAC PACEMAKER IMPLANT WITHOUT AMI, HEART FAILURE OR SHOCK</t>
  </si>
  <si>
    <t>171-2</t>
  </si>
  <si>
    <t>171-3</t>
  </si>
  <si>
    <t>171-4</t>
  </si>
  <si>
    <t>174-1</t>
  </si>
  <si>
    <t>PERCUTANEOUS CARDIAC INTERVENTION WITH AMI</t>
  </si>
  <si>
    <t>174-2</t>
  </si>
  <si>
    <t>174-3</t>
  </si>
  <si>
    <t>174-4</t>
  </si>
  <si>
    <t>175-1</t>
  </si>
  <si>
    <t>PERCUTANEOUS CARDIAC INTERVENTION WITHOUT AMI</t>
  </si>
  <si>
    <t>175-2</t>
  </si>
  <si>
    <t>175-3</t>
  </si>
  <si>
    <t>175-4</t>
  </si>
  <si>
    <t>176-1</t>
  </si>
  <si>
    <t>INSERTION, REVISION AND REPLACEMENTS OF PACEMAKER AND OTHER CARDIAC DEVICES</t>
  </si>
  <si>
    <t>176-2</t>
  </si>
  <si>
    <t>176-3</t>
  </si>
  <si>
    <t>176-4</t>
  </si>
  <si>
    <t>177-1</t>
  </si>
  <si>
    <t>CARDIAC PACEMAKER AND DEFIBRILLATOR REVISION EXCEPT DEVICE REPLACEMENT</t>
  </si>
  <si>
    <t>177-2</t>
  </si>
  <si>
    <t>177-3</t>
  </si>
  <si>
    <t>177-4</t>
  </si>
  <si>
    <t>178-1</t>
  </si>
  <si>
    <t>EXTERNAL HEART ASSIST DEVICES</t>
  </si>
  <si>
    <t>178-2</t>
  </si>
  <si>
    <t>178-3</t>
  </si>
  <si>
    <t>178-4</t>
  </si>
  <si>
    <t>179-1</t>
  </si>
  <si>
    <t>DEFIBRILLATOR IMPLANTS</t>
  </si>
  <si>
    <t>179-2</t>
  </si>
  <si>
    <t>179-3</t>
  </si>
  <si>
    <t>179-4</t>
  </si>
  <si>
    <t>180-1</t>
  </si>
  <si>
    <t>OTHER CIRCULATORY SYSTEM PROCEDURES</t>
  </si>
  <si>
    <t>180-2</t>
  </si>
  <si>
    <t>180-3</t>
  </si>
  <si>
    <t>180-4</t>
  </si>
  <si>
    <t>181-1</t>
  </si>
  <si>
    <t>LOWER EXTREMITY VASCULAR PROCEDURES</t>
  </si>
  <si>
    <t>181-2</t>
  </si>
  <si>
    <t>181-3</t>
  </si>
  <si>
    <t>181-4</t>
  </si>
  <si>
    <t>182-1</t>
  </si>
  <si>
    <t>OTHER PERIPHERAL VASCULAR AND RELATED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</si>
  <si>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</si>
  <si>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</si>
  <si>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</si>
  <si>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</si>
  <si>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</si>
  <si>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</si>
  <si>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</si>
  <si>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</si>
  <si>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</si>
  <si>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</si>
  <si>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</si>
  <si>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</si>
  <si>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</si>
  <si>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</si>
  <si>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</si>
  <si>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</si>
  <si>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</si>
  <si>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</si>
  <si>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</si>
  <si>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</si>
  <si>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</si>
  <si>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</si>
  <si>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</si>
  <si>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</si>
  <si>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AND SUBACUTE ENDOCARDITIS</t>
  </si>
  <si>
    <t>193-2</t>
  </si>
  <si>
    <t>193-3</t>
  </si>
  <si>
    <t>193-4</t>
  </si>
  <si>
    <t>194-1</t>
  </si>
  <si>
    <t>HEART FAILURE</t>
  </si>
  <si>
    <t>194-2</t>
  </si>
  <si>
    <t>194-3</t>
  </si>
  <si>
    <t>194-4</t>
  </si>
  <si>
    <t>196-1</t>
  </si>
  <si>
    <t>CARDIAC ARREST AND SHOCK</t>
  </si>
  <si>
    <t>196-2</t>
  </si>
  <si>
    <t>196-3</t>
  </si>
  <si>
    <t>196-4</t>
  </si>
  <si>
    <t>197-1</t>
  </si>
  <si>
    <t>PERIPHERAL AND OTHER VASCULAR DISORDERS</t>
  </si>
  <si>
    <t>197-2</t>
  </si>
  <si>
    <t>197-3</t>
  </si>
  <si>
    <t>197-4</t>
  </si>
  <si>
    <t>198-1</t>
  </si>
  <si>
    <t>ANGINA PECTORIS AND CORONARY ATHEROSCLEROSIS</t>
  </si>
  <si>
    <t>198-2</t>
  </si>
  <si>
    <t>198-3</t>
  </si>
  <si>
    <t>198-4</t>
  </si>
  <si>
    <t>199-1</t>
  </si>
  <si>
    <t>HYPERTENSION</t>
  </si>
  <si>
    <t>199-2</t>
  </si>
  <si>
    <t>199-3</t>
  </si>
  <si>
    <t>199-4</t>
  </si>
  <si>
    <t>200-1</t>
  </si>
  <si>
    <t>CARDIAC STRUCTURAL AND VALVULAR DISORDERS</t>
  </si>
  <si>
    <t>200-2</t>
  </si>
  <si>
    <t>200-3</t>
  </si>
  <si>
    <t>200-4</t>
  </si>
  <si>
    <t>201-1</t>
  </si>
  <si>
    <t>CARDIAC ARRHYTHMIA AND CONDUCTION DISORDERS</t>
  </si>
  <si>
    <t>201-2</t>
  </si>
  <si>
    <t>201-3</t>
  </si>
  <si>
    <t>201-4</t>
  </si>
  <si>
    <t>203-1</t>
  </si>
  <si>
    <t>CHEST PAIN</t>
  </si>
  <si>
    <t>203-2</t>
  </si>
  <si>
    <t>203-3</t>
  </si>
  <si>
    <t>203-4</t>
  </si>
  <si>
    <t>204-1</t>
  </si>
  <si>
    <t>SYNCOPE AND COLLAPSE</t>
  </si>
  <si>
    <t>204-2</t>
  </si>
  <si>
    <t>204-3</t>
  </si>
  <si>
    <t>204-4</t>
  </si>
  <si>
    <t>205-1</t>
  </si>
  <si>
    <t>CARDIOMYOPATHY</t>
  </si>
  <si>
    <t>205-2</t>
  </si>
  <si>
    <t>205-3</t>
  </si>
  <si>
    <t>205-4</t>
  </si>
  <si>
    <t>206-1</t>
  </si>
  <si>
    <t>MALFUNCTION, REACTION, COMPLICATION OF CARDIAC OR VASCULAR DEVICE OR PROCEDURE</t>
  </si>
  <si>
    <t>206-2</t>
  </si>
  <si>
    <t>206-3</t>
  </si>
  <si>
    <t>206-4</t>
  </si>
  <si>
    <t>207-1</t>
  </si>
  <si>
    <t>OTHER CIRCULATORY SYSTEM DIAGNOSES</t>
  </si>
  <si>
    <t>207-2</t>
  </si>
  <si>
    <t>207-3</t>
  </si>
  <si>
    <t>207-4</t>
  </si>
  <si>
    <t>220-1</t>
  </si>
  <si>
    <t>MAJOR STOMACH, ESOPHAGEAL AND DUODENAL PROCEDURES</t>
  </si>
  <si>
    <t>220-2</t>
  </si>
  <si>
    <t>220-3</t>
  </si>
  <si>
    <t>220-4</t>
  </si>
  <si>
    <t>222-1</t>
  </si>
  <si>
    <t>OTHER STOMACH, ESOPHAGEAL AND DUODENAL PROCEDURES</t>
  </si>
  <si>
    <t>222-2</t>
  </si>
  <si>
    <t>222-3</t>
  </si>
  <si>
    <t>222-4</t>
  </si>
  <si>
    <t>223-1</t>
  </si>
  <si>
    <t>OTHER SMALL AND LARGE BOWEL PROCEDURES</t>
  </si>
  <si>
    <t>223-2</t>
  </si>
  <si>
    <t>223-3</t>
  </si>
  <si>
    <t>223-4</t>
  </si>
  <si>
    <t>224-1</t>
  </si>
  <si>
    <t>PERITONEAL ADHESIOLYSIS</t>
  </si>
  <si>
    <t>224-2</t>
  </si>
  <si>
    <t>224-3</t>
  </si>
  <si>
    <t>224-4</t>
  </si>
  <si>
    <t>226-1</t>
  </si>
  <si>
    <t>ANAL AND PERINEAL PROCEDURES</t>
  </si>
  <si>
    <t>226-2</t>
  </si>
  <si>
    <t>226-3</t>
  </si>
  <si>
    <t>226-4</t>
  </si>
  <si>
    <t>227-1</t>
  </si>
  <si>
    <t>HERNIA PROCEDURES EXCEPT INGUINAL, FEMORAL AND UMBILICAL</t>
  </si>
  <si>
    <t>227-2</t>
  </si>
  <si>
    <t>227-3</t>
  </si>
  <si>
    <t>227-4</t>
  </si>
  <si>
    <t>228-1</t>
  </si>
  <si>
    <t>INGUINAL, FEMORAL AND UMBILICAL HERNIA PROCEDURES</t>
  </si>
  <si>
    <t>228-2</t>
  </si>
  <si>
    <t>228-3</t>
  </si>
  <si>
    <t>228-4</t>
  </si>
  <si>
    <t>229-1</t>
  </si>
  <si>
    <t>OTHER DIGESTIVE SYSTEM AND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</si>
  <si>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</si>
  <si>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</si>
  <si>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</si>
  <si>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</si>
  <si>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</si>
  <si>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</si>
  <si>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</si>
  <si>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</si>
  <si>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</si>
  <si>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</si>
  <si>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</si>
  <si>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</si>
  <si>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</si>
  <si>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</si>
  <si>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</si>
  <si>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</si>
  <si>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</si>
  <si>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</si>
  <si>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</si>
  <si>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</si>
  <si>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</si>
  <si>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</si>
  <si>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</si>
  <si>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</si>
  <si>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</si>
  <si>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</si>
  <si>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</si>
  <si>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</si>
  <si>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</si>
  <si>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</si>
  <si>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</si>
  <si>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</si>
  <si>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</si>
  <si>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</si>
  <si>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AND GASTRITIS</t>
  </si>
  <si>
    <t>241-2</t>
  </si>
  <si>
    <t>241-3</t>
  </si>
  <si>
    <t>241-4</t>
  </si>
  <si>
    <t>242-1</t>
  </si>
  <si>
    <t>MAJOR ESOPHAGEAL DISORDERS</t>
  </si>
  <si>
    <t>242-2</t>
  </si>
  <si>
    <t>242-3</t>
  </si>
  <si>
    <t>242-4</t>
  </si>
  <si>
    <t>243-1</t>
  </si>
  <si>
    <t>OTHER ESOPHAGEAL DISORDERS</t>
  </si>
  <si>
    <t>243-2</t>
  </si>
  <si>
    <t>243-3</t>
  </si>
  <si>
    <t>243-4</t>
  </si>
  <si>
    <t>244-1</t>
  </si>
  <si>
    <t>DIVERTICULITIS AND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</si>
  <si>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</si>
  <si>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</si>
  <si>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</si>
  <si>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</si>
  <si>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</si>
  <si>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</si>
  <si>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</si>
  <si>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</si>
  <si>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</si>
  <si>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</si>
  <si>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</si>
  <si>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</si>
  <si>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</si>
  <si>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</si>
  <si>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</si>
  <si>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</si>
  <si>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</si>
  <si>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</si>
  <si>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</si>
  <si>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AND PERITONEAL INFECTIONS</t>
  </si>
  <si>
    <t>248-2</t>
  </si>
  <si>
    <t>248-3</t>
  </si>
  <si>
    <t>248-4</t>
  </si>
  <si>
    <t>249-1</t>
  </si>
  <si>
    <t>OTHER GASTROENTERITIS, NAUSEA AND VOMITING</t>
  </si>
  <si>
    <t>249-2</t>
  </si>
  <si>
    <t>249-3</t>
  </si>
  <si>
    <t>249-4</t>
  </si>
  <si>
    <t>251-1</t>
  </si>
  <si>
    <t>ABDOMINAL PAIN</t>
  </si>
  <si>
    <t>251-2</t>
  </si>
  <si>
    <t>251-3</t>
  </si>
  <si>
    <t>251-4</t>
  </si>
  <si>
    <t>252-1</t>
  </si>
  <si>
    <t>MALFUNCTION, REACTION AND COMPLICATION OF GASTROINTESTINAL DEVICE OR PROCEDURE</t>
  </si>
  <si>
    <t>252-2</t>
  </si>
  <si>
    <t>252-3</t>
  </si>
  <si>
    <t>252-4</t>
  </si>
  <si>
    <t>253-1</t>
  </si>
  <si>
    <t>OTHER AND UNSPECIFIED GASTROINTESTINAL HEMORRHAGE</t>
  </si>
  <si>
    <t>253-2</t>
  </si>
  <si>
    <t>253-3</t>
  </si>
  <si>
    <t>253-4</t>
  </si>
  <si>
    <t>254-1</t>
  </si>
  <si>
    <t>OTHER DIGESTIVE SYSTEM DIAGNOSES</t>
  </si>
  <si>
    <t>254-2</t>
  </si>
  <si>
    <t>254-3</t>
  </si>
  <si>
    <t>254-4</t>
  </si>
  <si>
    <t>260-1</t>
  </si>
  <si>
    <t>MAJOR PANCREAS, LIVER AND SHUNT PROCEDURES</t>
  </si>
  <si>
    <t>260-2</t>
  </si>
  <si>
    <t>260-3</t>
  </si>
  <si>
    <t>260-4</t>
  </si>
  <si>
    <t>261-1</t>
  </si>
  <si>
    <t>MAJOR BILIARY TRACT PROCEDURES</t>
  </si>
  <si>
    <t>261-2</t>
  </si>
  <si>
    <t>261-3</t>
  </si>
  <si>
    <t>261-4</t>
  </si>
  <si>
    <t>263-1</t>
  </si>
  <si>
    <t>CHOLECYSTECTOMY</t>
  </si>
  <si>
    <t>263-2</t>
  </si>
  <si>
    <t>263-3</t>
  </si>
  <si>
    <t>263-4</t>
  </si>
  <si>
    <t>264-1</t>
  </si>
  <si>
    <t>OTHER HEPATOBILIARY, PANCREAS AND ABDOMINAL PROCEDURES</t>
  </si>
  <si>
    <t>264-2</t>
  </si>
  <si>
    <t>264-3</t>
  </si>
  <si>
    <t>264-4</t>
  </si>
  <si>
    <t>279-1</t>
  </si>
  <si>
    <t>HEPATIC COMA AND OTHER MAJOR ACUTE LIVER DISORDERS</t>
  </si>
  <si>
    <t>279-2</t>
  </si>
  <si>
    <t>279-3</t>
  </si>
  <si>
    <t>279-4</t>
  </si>
  <si>
    <t>280-1</t>
  </si>
  <si>
    <t>ALCOHOLIC LIVER DISEASE</t>
  </si>
  <si>
    <t>280-2</t>
  </si>
  <si>
    <t>280-3</t>
  </si>
  <si>
    <t>280-4</t>
  </si>
  <si>
    <t>281-1</t>
  </si>
  <si>
    <t>MALIGNANCY OF HEPATOBILIARY SYSTEM AND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</si>
  <si>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</si>
  <si>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</si>
  <si>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</si>
  <si>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</si>
  <si>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</si>
  <si>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</si>
  <si>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</si>
  <si>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</si>
  <si>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</si>
  <si>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</si>
  <si>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</si>
  <si>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</si>
  <si>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</si>
  <si>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</si>
  <si>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AND BILIARY TRACT</t>
  </si>
  <si>
    <t>284-2</t>
  </si>
  <si>
    <t>284-3</t>
  </si>
  <si>
    <t>284-4</t>
  </si>
  <si>
    <t>299-1</t>
  </si>
  <si>
    <t>MULTIPLE LEVEL COMBINED ANTERIOR AND POSTERIOR SPINAL FUSION EXCEPT CERVICAL</t>
  </si>
  <si>
    <t>299-2</t>
  </si>
  <si>
    <t>299-3</t>
  </si>
  <si>
    <t>299-4</t>
  </si>
  <si>
    <t>300-1</t>
  </si>
  <si>
    <t>SINGLE LEVEL COMBINED ANTERIOR AND POSTERIOR SPINAL FUSION EXCEPT CERVICAL</t>
  </si>
  <si>
    <t>300-2</t>
  </si>
  <si>
    <t>300-3</t>
  </si>
  <si>
    <t>300-4</t>
  </si>
  <si>
    <t>303-1</t>
  </si>
  <si>
    <t>DORSAL AND LUMBAR FUSION PROCEDURE FOR CURVATURE OF BACK</t>
  </si>
  <si>
    <t>303-2</t>
  </si>
  <si>
    <t>303-3</t>
  </si>
  <si>
    <t>303-4</t>
  </si>
  <si>
    <t>304-1</t>
  </si>
  <si>
    <t>DORSAL AND LUMBAR FUSION PROCEDURE EXCEPT FOR CURVATURE OF BACK</t>
  </si>
  <si>
    <t>304-2</t>
  </si>
  <si>
    <t>304-3</t>
  </si>
  <si>
    <t>304-4</t>
  </si>
  <si>
    <t>305-1</t>
  </si>
  <si>
    <t>AMPUTATION OF LOWER LIMB EXCEPT TOES</t>
  </si>
  <si>
    <t>305-2</t>
  </si>
  <si>
    <t>305-3</t>
  </si>
  <si>
    <t>305-4</t>
  </si>
  <si>
    <t>308-1</t>
  </si>
  <si>
    <t>HIP AND FEMUR FRACTURE REPAIR</t>
  </si>
  <si>
    <t>308-2</t>
  </si>
  <si>
    <t>308-3</t>
  </si>
  <si>
    <t>308-4</t>
  </si>
  <si>
    <t>309-1</t>
  </si>
  <si>
    <t>OTHER SIGNIFICANT HIP AND FEMUR SURGERY</t>
  </si>
  <si>
    <t>309-2</t>
  </si>
  <si>
    <t>309-3</t>
  </si>
  <si>
    <t>309-4</t>
  </si>
  <si>
    <t>310-1</t>
  </si>
  <si>
    <t>VERTEBRAL AND INTERVERTEBRAL SPINAL PROCEDURES INCLUDING DISC PROCEDURES</t>
  </si>
  <si>
    <t>310-2</t>
  </si>
  <si>
    <t>310-3</t>
  </si>
  <si>
    <t>310-4</t>
  </si>
  <si>
    <t>312-1</t>
  </si>
  <si>
    <t>SKIN GRAFT FOR MUSCULOSKELETAL AND CONNECTIVE TISSUE DIAGNOSES</t>
  </si>
  <si>
    <t>312-2</t>
  </si>
  <si>
    <t>312-3</t>
  </si>
  <si>
    <t>312-4</t>
  </si>
  <si>
    <t>313-1</t>
  </si>
  <si>
    <t>KNEE AND LOWER LEG PROCEDURES EXCEPT FOOT</t>
  </si>
  <si>
    <t>313-2</t>
  </si>
  <si>
    <t>313-3</t>
  </si>
  <si>
    <t>313-4</t>
  </si>
  <si>
    <t>314-1</t>
  </si>
  <si>
    <t>FOOT AND TOE PROCEDURES</t>
  </si>
  <si>
    <t>314-2</t>
  </si>
  <si>
    <t>314-3</t>
  </si>
  <si>
    <t>314-4</t>
  </si>
  <si>
    <t>315-1</t>
  </si>
  <si>
    <t>SHOULDER, UPPER ARM AND FOREARM PROCEDURES EXCEPT JOINT REPLACEMENT</t>
  </si>
  <si>
    <t>315-2</t>
  </si>
  <si>
    <t>315-3</t>
  </si>
  <si>
    <t>315-4</t>
  </si>
  <si>
    <t>316-1</t>
  </si>
  <si>
    <t>HAND AND WRIST PROCEDURES</t>
  </si>
  <si>
    <t>316-2</t>
  </si>
  <si>
    <t>316-3</t>
  </si>
  <si>
    <t>316-4</t>
  </si>
  <si>
    <t>317-1</t>
  </si>
  <si>
    <t>TENDON, MUSCLE AND OTHER SOFT TISSUE PROCEDURES</t>
  </si>
  <si>
    <t>317-2</t>
  </si>
  <si>
    <t>317-3</t>
  </si>
  <si>
    <t>317-4</t>
  </si>
  <si>
    <t>320-1</t>
  </si>
  <si>
    <t>OTHER MUSCULOSKELETAL SYSTEM AND CONNECTIVE TISSUE PROCEDURES</t>
  </si>
  <si>
    <t>320-2</t>
  </si>
  <si>
    <t>320-3</t>
  </si>
  <si>
    <t>320-4</t>
  </si>
  <si>
    <t>321-1</t>
  </si>
  <si>
    <t>SPINAL FUSION AND OTHER BACK AND NECK PROCEDURES EXCEPT FOR DISC PROCEDURES</t>
  </si>
  <si>
    <t>321-2</t>
  </si>
  <si>
    <t>321-3</t>
  </si>
  <si>
    <t>321-4</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</si>
  <si>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</si>
  <si>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</si>
  <si>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</si>
  <si>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</si>
  <si>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</si>
  <si>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</si>
  <si>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</si>
  <si>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</si>
  <si>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</si>
  <si>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</si>
  <si>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</si>
  <si>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</si>
  <si>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</si>
  <si>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</si>
  <si>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</si>
  <si>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</si>
  <si>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</si>
  <si>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</si>
  <si>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</si>
  <si>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</si>
  <si>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</si>
  <si>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</si>
  <si>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</si>
  <si>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</si>
  <si>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</si>
  <si>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340-1</t>
  </si>
  <si>
    <t>FRACTURE OF FEMUR</t>
  </si>
  <si>
    <t>340-2</t>
  </si>
  <si>
    <t>340-3</t>
  </si>
  <si>
    <t>340-4</t>
  </si>
  <si>
    <t>341-1</t>
  </si>
  <si>
    <t>FRACTURE OF PELVIS OR DISLOCATION OF HIP</t>
  </si>
  <si>
    <t>341-2</t>
  </si>
  <si>
    <t>341-3</t>
  </si>
  <si>
    <t>341-4</t>
  </si>
  <si>
    <t>342-1</t>
  </si>
  <si>
    <t>FRACTURES AND DISLOCATIONS EXCEPT FEMUR, PELVIS AND BACK</t>
  </si>
  <si>
    <t>342-2</t>
  </si>
  <si>
    <t>342-3</t>
  </si>
  <si>
    <t>342-4</t>
  </si>
  <si>
    <t>343-1</t>
  </si>
  <si>
    <t>MUSCULOSKELETAL MALIGNANCY AND PATHOLOGICAL FRACTURE DUE TO MUSCULOSKELETAL MALIGNANCY</t>
  </si>
  <si>
    <t>343-2</t>
  </si>
  <si>
    <t>343-3</t>
  </si>
  <si>
    <t>343-4</t>
  </si>
  <si>
    <t>344-1</t>
  </si>
  <si>
    <t>OSTEOMYELITIS, SEPTIC ARTHRITIS AND OTHER MUSCULOSKELETAL INFECTIONS</t>
  </si>
  <si>
    <t>344-2</t>
  </si>
  <si>
    <t>344-3</t>
  </si>
  <si>
    <t>344-4</t>
  </si>
  <si>
    <t>346-1</t>
  </si>
  <si>
    <t>CONNECTIVE TISSUE DISORDERS</t>
  </si>
  <si>
    <t>346-2</t>
  </si>
  <si>
    <t>346-3</t>
  </si>
  <si>
    <t>346-4</t>
  </si>
  <si>
    <t>347-1</t>
  </si>
  <si>
    <t>OTHER BACK AND NECK DISORDERS, FRACTURES AND INJURIES</t>
  </si>
  <si>
    <t>347-2</t>
  </si>
  <si>
    <t>347-3</t>
  </si>
  <si>
    <t>347-4</t>
  </si>
  <si>
    <t>349-1</t>
  </si>
  <si>
    <t>MALFUNCTION, REACTION, COMPLICATION OF ORTHOPEDIC DEVICE OR PROCEDURE</t>
  </si>
  <si>
    <t>349-2</t>
  </si>
  <si>
    <t>349-3</t>
  </si>
  <si>
    <t>349-4</t>
  </si>
  <si>
    <t>351-1</t>
  </si>
  <si>
    <t>OTHER MUSCULOSKELETAL SYSTEM AND CONNECTIVE TISSUE DIAGNOSES</t>
  </si>
  <si>
    <t>351-2</t>
  </si>
  <si>
    <t>351-3</t>
  </si>
  <si>
    <t>351-4</t>
  </si>
  <si>
    <t>361-1</t>
  </si>
  <si>
    <t>SKIN GRAFT FOR SKIN AND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</si>
  <si>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</si>
  <si>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</si>
  <si>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</si>
  <si>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</si>
  <si>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</si>
  <si>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</si>
  <si>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</si>
  <si>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</si>
  <si>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</si>
  <si>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</si>
  <si>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</si>
  <si>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</si>
  <si>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</si>
  <si>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</si>
  <si>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AND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</si>
  <si>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</si>
  <si>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</si>
  <si>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</si>
  <si>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</si>
  <si>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</si>
  <si>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</si>
  <si>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</si>
  <si>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</si>
  <si>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</si>
  <si>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</si>
  <si>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</si>
  <si>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</si>
  <si>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</si>
  <si>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</si>
  <si>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</si>
  <si>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</si>
  <si>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</si>
  <si>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</si>
  <si>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</si>
  <si>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AND OTHER SKIN INFECTIONS</t>
  </si>
  <si>
    <t>383-2</t>
  </si>
  <si>
    <t>383-3</t>
  </si>
  <si>
    <t>383-4</t>
  </si>
  <si>
    <t>384-1</t>
  </si>
  <si>
    <t>CONTUSION, OPEN WOUND AND OTHER TRAUMA TO SKIN AND SUBCUTANEOUS TISSUE</t>
  </si>
  <si>
    <t>384-2</t>
  </si>
  <si>
    <t>384-3</t>
  </si>
  <si>
    <t>384-4</t>
  </si>
  <si>
    <t>385-1</t>
  </si>
  <si>
    <t>OTHER SKIN, SUBCUTANEOUS TISSUE AND BREAST DISORDERS</t>
  </si>
  <si>
    <t>385-2</t>
  </si>
  <si>
    <t>385-3</t>
  </si>
  <si>
    <t>385-4</t>
  </si>
  <si>
    <t>401-1</t>
  </si>
  <si>
    <t>ADRENAL PROCEDURES</t>
  </si>
  <si>
    <t>401-2</t>
  </si>
  <si>
    <t>401-3</t>
  </si>
  <si>
    <t>401-4</t>
  </si>
  <si>
    <t>403-1</t>
  </si>
  <si>
    <t>PROCEDURES FOR OBESITY</t>
  </si>
  <si>
    <t>403-2</t>
  </si>
  <si>
    <t>403-3</t>
  </si>
  <si>
    <t>403-4</t>
  </si>
  <si>
    <t>404-1</t>
  </si>
  <si>
    <t>THYROID, PARATHYROID AND THYROGLOSSAL PROCEDURES</t>
  </si>
  <si>
    <t>404-2</t>
  </si>
  <si>
    <t>404-3</t>
  </si>
  <si>
    <t>404-4</t>
  </si>
  <si>
    <t>405-1</t>
  </si>
  <si>
    <t>OTHER PROCEDURES FOR ENDOCRINE, NUTRITIONAL AND METABOLIC DISORDERS</t>
  </si>
  <si>
    <t>405-2</t>
  </si>
  <si>
    <t>405-3</t>
  </si>
  <si>
    <t>405-4</t>
  </si>
  <si>
    <t>420-1</t>
  </si>
  <si>
    <t>DIABETES</t>
  </si>
  <si>
    <t>420-2</t>
  </si>
  <si>
    <t>420-3</t>
  </si>
  <si>
    <t>420-4</t>
  </si>
  <si>
    <t>421-1</t>
  </si>
  <si>
    <t>MALNUTRITION, FAILURE TO THRIVE AND OTHER NUTRITIONAL DISORDERS</t>
  </si>
  <si>
    <t>421-2</t>
  </si>
  <si>
    <t>421-3</t>
  </si>
  <si>
    <t>421-4</t>
  </si>
  <si>
    <t>422-1</t>
  </si>
  <si>
    <t>HYPOVOLEMIA AND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</si>
  <si>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</si>
  <si>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</si>
  <si>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</si>
  <si>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</si>
  <si>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</si>
  <si>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</si>
  <si>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</si>
  <si>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</si>
  <si>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</si>
  <si>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</si>
  <si>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</si>
  <si>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</si>
  <si>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</si>
  <si>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</si>
  <si>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</si>
  <si>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</si>
  <si>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</si>
  <si>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</si>
  <si>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</si>
  <si>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</si>
  <si>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</si>
  <si>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</si>
  <si>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</si>
  <si>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</si>
  <si>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</si>
  <si>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</si>
  <si>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</si>
  <si>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</si>
  <si>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428-1</t>
  </si>
  <si>
    <t>GENETIC DISORDERS</t>
  </si>
  <si>
    <t>428-2</t>
  </si>
  <si>
    <t>428-3</t>
  </si>
  <si>
    <t>428-4</t>
  </si>
  <si>
    <t>440-1</t>
  </si>
  <si>
    <t>KIDNEY TRANSPLANT</t>
  </si>
  <si>
    <t>440-2</t>
  </si>
  <si>
    <t>440-3</t>
  </si>
  <si>
    <t>440-4</t>
  </si>
  <si>
    <t>441-1</t>
  </si>
  <si>
    <t>MAJOR BLADDER PROCEDURES</t>
  </si>
  <si>
    <t>441-2</t>
  </si>
  <si>
    <t>441-3</t>
  </si>
  <si>
    <t>441-4</t>
  </si>
  <si>
    <t>442-1</t>
  </si>
  <si>
    <t>KIDNEY AND URINARY TRACT PROCEDURES FOR MALIGNANCY</t>
  </si>
  <si>
    <t>442-2</t>
  </si>
  <si>
    <t>442-3</t>
  </si>
  <si>
    <t>442-4</t>
  </si>
  <si>
    <t>443-1</t>
  </si>
  <si>
    <t>KIDNEY AND URINARY TRACT PROCEDURES FOR NON-MALIGNANCY</t>
  </si>
  <si>
    <t>443-2</t>
  </si>
  <si>
    <t>443-3</t>
  </si>
  <si>
    <t>443-4</t>
  </si>
  <si>
    <t>444-1</t>
  </si>
  <si>
    <t>RENAL DIALYSIS ACCESS DEVICE PROCEDURES</t>
  </si>
  <si>
    <t>444-2</t>
  </si>
  <si>
    <t>444-3</t>
  </si>
  <si>
    <t>444-4</t>
  </si>
  <si>
    <t>445-1</t>
  </si>
  <si>
    <t>OTHER BLADDER PROCEDURES</t>
  </si>
  <si>
    <t>445-2</t>
  </si>
  <si>
    <t>445-3</t>
  </si>
  <si>
    <t>445-4</t>
  </si>
  <si>
    <t>446-1</t>
  </si>
  <si>
    <t>URETHRAL AND TRANSURETHRAL PROCEDURES</t>
  </si>
  <si>
    <t>446-2</t>
  </si>
  <si>
    <t>446-3</t>
  </si>
  <si>
    <t>446-4</t>
  </si>
  <si>
    <t>447-1</t>
  </si>
  <si>
    <t>OTHER KIDNEY, URINARY TRACT AND RELATED NON-PERCUTANEOUS PROCEDURES</t>
  </si>
  <si>
    <t>447-2</t>
  </si>
  <si>
    <t>447-3</t>
  </si>
  <si>
    <t>447-4</t>
  </si>
  <si>
    <t>448-1</t>
  </si>
  <si>
    <t>OTHER KIDNEY, URINARY TRACT AND RELATED PERCUTANEOUS PROCEDURES</t>
  </si>
  <si>
    <t>448-2</t>
  </si>
  <si>
    <t>448-3</t>
  </si>
  <si>
    <t>448-4</t>
  </si>
  <si>
    <t>461-1</t>
  </si>
  <si>
    <t>KIDNEY AND URINARY TRACT MALIGNANCY</t>
  </si>
  <si>
    <t>461-2</t>
  </si>
  <si>
    <t>461-3</t>
  </si>
  <si>
    <t>461-4</t>
  </si>
  <si>
    <t>462-1</t>
  </si>
  <si>
    <t>NEPHRITIS AND NEPHROSIS</t>
  </si>
  <si>
    <t>462-2</t>
  </si>
  <si>
    <t>462-3</t>
  </si>
  <si>
    <t>462-4</t>
  </si>
  <si>
    <t>463-1</t>
  </si>
  <si>
    <t>KIDNEY AND URINARY TRACT INFECTIONS</t>
  </si>
  <si>
    <t>463-2</t>
  </si>
  <si>
    <t>463-3</t>
  </si>
  <si>
    <t>463-4</t>
  </si>
  <si>
    <t>465-1</t>
  </si>
  <si>
    <t>URINARY STONES AND ACQUIRED UPPER URINARY TRACT OBSTRUCTION</t>
  </si>
  <si>
    <t>465-2</t>
  </si>
  <si>
    <t>465-3</t>
  </si>
  <si>
    <t>465-4</t>
  </si>
  <si>
    <t>466-1</t>
  </si>
  <si>
    <t>MALFUNCTION, REACTION, COMPLICATION OF GENITOURINARY DEVICE OR PROCEDURE</t>
  </si>
  <si>
    <t>466-2</t>
  </si>
  <si>
    <t>466-3</t>
  </si>
  <si>
    <t>466-4</t>
  </si>
  <si>
    <t>468-1</t>
  </si>
  <si>
    <t>OTHER KIDNEY AND URINARY TRACT DIAGNOSES, SIGNS AND SYMPTOMS</t>
  </si>
  <si>
    <t>468-2</t>
  </si>
  <si>
    <t>468-3</t>
  </si>
  <si>
    <t>468-4</t>
  </si>
  <si>
    <t>469-1</t>
  </si>
  <si>
    <t>ACUTE KIDNEY INJURY</t>
  </si>
  <si>
    <t>469-2</t>
  </si>
  <si>
    <t>469-3</t>
  </si>
  <si>
    <t>469-4</t>
  </si>
  <si>
    <t>470-1</t>
  </si>
  <si>
    <t>CHRONIC KIDNEY DISEASE</t>
  </si>
  <si>
    <t>470-2</t>
  </si>
  <si>
    <t>470-3</t>
  </si>
  <si>
    <t>470-4</t>
  </si>
  <si>
    <t>482-1</t>
  </si>
  <si>
    <t>TRANSURETHRAL PROSTATECTOMY</t>
  </si>
  <si>
    <t>482-2</t>
  </si>
  <si>
    <t>482-3</t>
  </si>
  <si>
    <t>482-4</t>
  </si>
  <si>
    <t>483-1</t>
  </si>
  <si>
    <t>PENIS, TESTES AND SCROTAL PROCEDURES</t>
  </si>
  <si>
    <t>483-2</t>
  </si>
  <si>
    <t>483-3</t>
  </si>
  <si>
    <t>483-4</t>
  </si>
  <si>
    <t>484-1</t>
  </si>
  <si>
    <t>OTHER MALE REPRODUCTIVE SYSTEM AND RELATED PROCEDURES</t>
  </si>
  <si>
    <t>484-2</t>
  </si>
  <si>
    <t>484-3</t>
  </si>
  <si>
    <t>484-4</t>
  </si>
  <si>
    <t>485-1</t>
  </si>
  <si>
    <t>PROSTATECTOMY PROCEDURES</t>
  </si>
  <si>
    <t>485-2</t>
  </si>
  <si>
    <t>485-3</t>
  </si>
  <si>
    <t>485-4</t>
  </si>
  <si>
    <t>500-1</t>
  </si>
  <si>
    <t>MALIGNANCY, MALE REPRODUCTIVE SYSTEM</t>
  </si>
  <si>
    <t>500-2</t>
  </si>
  <si>
    <t>500-3</t>
  </si>
  <si>
    <t>500-4</t>
  </si>
  <si>
    <t>501-1</t>
  </si>
  <si>
    <t>MALE REPRODUCTIVE SYSTEM DIAGNOSES EXCEPT MALIGNANCY</t>
  </si>
  <si>
    <t>501-2</t>
  </si>
  <si>
    <t>501-3</t>
  </si>
  <si>
    <t>501-4</t>
  </si>
  <si>
    <t>511-1</t>
  </si>
  <si>
    <t>UTERINE AND ADNEXA PROCEDURES FOR OVARIAN AND ADNEXAL MALIGNANCY</t>
  </si>
  <si>
    <t>511-2</t>
  </si>
  <si>
    <t>511-3</t>
  </si>
  <si>
    <t>511-4</t>
  </si>
  <si>
    <t>512-1</t>
  </si>
  <si>
    <t>UTERINE AND ADNEXA PROCEDURES FOR NON-OVARIAN AND NON-ADNEXAL MALIGNANCY</t>
  </si>
  <si>
    <t>512-2</t>
  </si>
  <si>
    <t>512-3</t>
  </si>
  <si>
    <t>512-4</t>
  </si>
  <si>
    <t>513-1</t>
  </si>
  <si>
    <t>UTERINE AND ADNEXA PROCEDURES FOR NON-MALIGNANCY EXCEPT LEIOMYOMA</t>
  </si>
  <si>
    <t>513-2</t>
  </si>
  <si>
    <t>513-3</t>
  </si>
  <si>
    <t>513-4</t>
  </si>
  <si>
    <t>514-1</t>
  </si>
  <si>
    <t>FEMALE REPRODUCTIVE SYSTEM RECONSTRUCTIVE PROCEDURES</t>
  </si>
  <si>
    <t>514-2</t>
  </si>
  <si>
    <t>514-3</t>
  </si>
  <si>
    <t>514-4</t>
  </si>
  <si>
    <t>517-1</t>
  </si>
  <si>
    <t>DILATION AND CURETTAGE FOR NON-OBSTETRIC DIAGNOSES</t>
  </si>
  <si>
    <t>517-2</t>
  </si>
  <si>
    <t>517-3</t>
  </si>
  <si>
    <t>517-4</t>
  </si>
  <si>
    <t>518-1</t>
  </si>
  <si>
    <t>OTHER FEMALE REPRODUCTIVE SYSTEM AND RELATED PROCEDURES</t>
  </si>
  <si>
    <t>518-2</t>
  </si>
  <si>
    <t>518-3</t>
  </si>
  <si>
    <t>518-4</t>
  </si>
  <si>
    <t>519-1</t>
  </si>
  <si>
    <t>UTERINE AND ADNEXA PROCEDURES FOR LEIOMYOMA</t>
  </si>
  <si>
    <t>519-2</t>
  </si>
  <si>
    <t>519-3</t>
  </si>
  <si>
    <t>519-4</t>
  </si>
  <si>
    <t>520-1</t>
  </si>
  <si>
    <t>OTHER GYN PROCEDURES FOR MALIGNANCY</t>
  </si>
  <si>
    <t>520-2</t>
  </si>
  <si>
    <t>520-3</t>
  </si>
  <si>
    <t>520-4</t>
  </si>
  <si>
    <t>530-1</t>
  </si>
  <si>
    <t>FEMALE REPRODUCTIVE SYSTEM MALIGNANCY</t>
  </si>
  <si>
    <t>530-2</t>
  </si>
  <si>
    <t>530-3</t>
  </si>
  <si>
    <t>530-4</t>
  </si>
  <si>
    <t>531-1</t>
  </si>
  <si>
    <t>FEMALE REPRODUCTIVE SYSTEM INFECTIONS</t>
  </si>
  <si>
    <t>531-2</t>
  </si>
  <si>
    <t>531-3</t>
  </si>
  <si>
    <t>531-4</t>
  </si>
  <si>
    <t>532-1</t>
  </si>
  <si>
    <t>MENSTRUAL AND OTHER FEMALE REPRODUCTIVE SYSTEM DISORDERS</t>
  </si>
  <si>
    <t>532-2</t>
  </si>
  <si>
    <t>532-3</t>
  </si>
  <si>
    <t>532-4</t>
  </si>
  <si>
    <t>539-1</t>
  </si>
  <si>
    <t>CESAREAN SECTION WITH STERILIZATION</t>
  </si>
  <si>
    <t>Obstetrics</t>
  </si>
  <si>
    <t>539-2</t>
  </si>
  <si>
    <t>539-3</t>
  </si>
  <si>
    <t>539-4</t>
  </si>
  <si>
    <t>540-1</t>
  </si>
  <si>
    <t>CESAREAN SECTION WITHOUT STERILIZATION</t>
  </si>
  <si>
    <t>540-2</t>
  </si>
  <si>
    <t>540-3</t>
  </si>
  <si>
    <t>540-4</t>
  </si>
  <si>
    <t>541-1</t>
  </si>
  <si>
    <t>VAGINAL DELIVERY WITH STERILIZATION AND/OR D&amp;C</t>
  </si>
  <si>
    <t>Yes</t>
  </si>
  <si>
    <t>541-2</t>
  </si>
  <si>
    <t>541-3</t>
  </si>
  <si>
    <t>541-4</t>
  </si>
  <si>
    <t>542-1</t>
  </si>
  <si>
    <t>VAGINAL DELIVERY WITH O.R. PROCEDURE EXCEPT STERILIZATION AND/OR D&amp;C</t>
  </si>
  <si>
    <t>542-2</t>
  </si>
  <si>
    <t>542-3</t>
  </si>
  <si>
    <t>542-4</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</si>
  <si>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</si>
  <si>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</si>
  <si>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</si>
  <si>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</si>
  <si>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</si>
  <si>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</si>
  <si>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</si>
  <si>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</si>
  <si>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</si>
  <si>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</si>
  <si>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</si>
  <si>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</si>
  <si>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</si>
  <si>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</si>
  <si>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</si>
  <si>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560-1</t>
  </si>
  <si>
    <t>VAGINAL DELIVERY</t>
  </si>
  <si>
    <t>560-2</t>
  </si>
  <si>
    <t>560-3</t>
  </si>
  <si>
    <t>560-4</t>
  </si>
  <si>
    <t>561-1</t>
  </si>
  <si>
    <t>POSTPARTUM AND POST ABORTION DIAGNOSES WITHOUT PROCEDURE</t>
  </si>
  <si>
    <t>561-2</t>
  </si>
  <si>
    <t>561-3</t>
  </si>
  <si>
    <t>561-4</t>
  </si>
  <si>
    <t>564-1</t>
  </si>
  <si>
    <t>ABORTION WITHOUT D&amp;C, ASPIRATION CURETTAGE OR HYSTEROTOMY</t>
  </si>
  <si>
    <t>564-2</t>
  </si>
  <si>
    <t>564-3</t>
  </si>
  <si>
    <t>564-4</t>
  </si>
  <si>
    <t>566-1</t>
  </si>
  <si>
    <t>ANTEPARTUM WITHOUT O.R. PROCEDURE</t>
  </si>
  <si>
    <t>566-2</t>
  </si>
  <si>
    <t>566-3</t>
  </si>
  <si>
    <t>566-4</t>
  </si>
  <si>
    <t>580-1</t>
  </si>
  <si>
    <t>NEONATE, TRANSFERRED &lt; 5 DAYS OLD, NOT BORN HERE</t>
  </si>
  <si>
    <t>Neonate</t>
  </si>
  <si>
    <t>580-2</t>
  </si>
  <si>
    <t>580-3</t>
  </si>
  <si>
    <t>580-4</t>
  </si>
  <si>
    <t>581-1</t>
  </si>
  <si>
    <t>NEONATE, TRANSFERRED &lt; 5 DAYS OLD, BORN HERE</t>
  </si>
  <si>
    <t>581-2</t>
  </si>
  <si>
    <t>581-3</t>
  </si>
  <si>
    <t>581-4</t>
  </si>
  <si>
    <t>583-1</t>
  </si>
  <si>
    <t>NEONATE WITH ECMO</t>
  </si>
  <si>
    <t>583-2</t>
  </si>
  <si>
    <t>583-3</t>
  </si>
  <si>
    <t>583-4</t>
  </si>
  <si>
    <t>588-1</t>
  </si>
  <si>
    <t>NEONATE BIRTH WEIGHT &lt; 1500 GRAMS WITH MAJOR PROCEDURE</t>
  </si>
  <si>
    <t>588-2</t>
  </si>
  <si>
    <t>588-3</t>
  </si>
  <si>
    <t>588-4</t>
  </si>
  <si>
    <t>589-1</t>
  </si>
  <si>
    <t>NEONATE BIRTH WEIGHT &lt; 500 GRAMS, OR BIRTH WEIGHT 500-999 GRAMS AND GESTATIONAL AGE &lt;24 WEEKS, OR BIRTH WEIGHT 500-749 GRAMS WITH MAJOR ANOMALY OR WITHOUT LIFE SUSTAINING INTERVENTION</t>
  </si>
  <si>
    <t>589-2</t>
  </si>
  <si>
    <t>589-3</t>
  </si>
  <si>
    <t>589-4</t>
  </si>
  <si>
    <t>591-1</t>
  </si>
  <si>
    <t>NEONATE BIRTH WEIGHT 500-749 GRAMS WITHOUT MAJOR PROCEDURE</t>
  </si>
  <si>
    <t>591-2</t>
  </si>
  <si>
    <t>591-3</t>
  </si>
  <si>
    <t>591-4</t>
  </si>
  <si>
    <t>593-1</t>
  </si>
  <si>
    <t>NEONATE BIRTH WEIGHT 750-999 GRAMS WITHOUT MAJOR PROCEDURE</t>
  </si>
  <si>
    <t>593-2</t>
  </si>
  <si>
    <t>593-3</t>
  </si>
  <si>
    <t>593-4</t>
  </si>
  <si>
    <t>602-1</t>
  </si>
  <si>
    <t>NEONATE BIRTH WEIGHT 1000-1249 GRAMS WITH RESPIRATORY DISTRESS SYNDROME OR OTHER MAJOR RESPIRATORY CONDITION OR MAJOR ANOMALY</t>
  </si>
  <si>
    <t>602-2</t>
  </si>
  <si>
    <t>602-3</t>
  </si>
  <si>
    <t>602-4</t>
  </si>
  <si>
    <t>603-1</t>
  </si>
  <si>
    <t>NEONATE BIRTH WEIGHT 1000-1249 GRAMS WITH OR WITHOUT SIGNIFICANT CONDITION</t>
  </si>
  <si>
    <t>603-2</t>
  </si>
  <si>
    <t>603-3</t>
  </si>
  <si>
    <t>603-4</t>
  </si>
  <si>
    <t>607-1</t>
  </si>
  <si>
    <t>NEONATE BIRTH WEIGHT 1250-1499 GRAMS WITH RESPIRATORY DISTRESS SYNDROME OR OTHER MAJOR RESPIRATORY CONDITION OR MAJOR ANOMALY</t>
  </si>
  <si>
    <t>607-2</t>
  </si>
  <si>
    <t>607-3</t>
  </si>
  <si>
    <t>607-4</t>
  </si>
  <si>
    <t>608-1</t>
  </si>
  <si>
    <t>NEONATE BIRTH WEIGHT 1250-1499 GRAMS WITH OR WITHOUT SIGNIFICANT CONDITION</t>
  </si>
  <si>
    <t>608-2</t>
  </si>
  <si>
    <t>608-3</t>
  </si>
  <si>
    <t>608-4</t>
  </si>
  <si>
    <t>609-1</t>
  </si>
  <si>
    <t>NEONATE BIRTH WEIGHT 1500-2499 GRAMS WITH MAJOR PROCEDURE</t>
  </si>
  <si>
    <t>609-2</t>
  </si>
  <si>
    <t>609-3</t>
  </si>
  <si>
    <t>609-4</t>
  </si>
  <si>
    <t>611-1</t>
  </si>
  <si>
    <t>NEONATE BIRTH WEIGHT 1500-1999 GRAMS WITH MAJOR ANOMALY</t>
  </si>
  <si>
    <t>611-2</t>
  </si>
  <si>
    <t>611-3</t>
  </si>
  <si>
    <t>611-4</t>
  </si>
  <si>
    <t>612-1</t>
  </si>
  <si>
    <t>NEONATE BIRTH WEIGHT 1500-1999 GRAMS WITH RESPIRATORY DISTRESS SYNDROME OR OTHER MAJOR RESPIRATORY CONDITION</t>
  </si>
  <si>
    <t>612-2</t>
  </si>
  <si>
    <t>612-3</t>
  </si>
  <si>
    <t>612-4</t>
  </si>
  <si>
    <t>613-1</t>
  </si>
  <si>
    <t>NEONATE BIRTH WEIGHT 1500-1999 GRAMS WITH CONGENITAL OR PERINATAL INFECTION</t>
  </si>
  <si>
    <t>613-2</t>
  </si>
  <si>
    <t>613-3</t>
  </si>
  <si>
    <t>613-4</t>
  </si>
  <si>
    <t>614-1</t>
  </si>
  <si>
    <t>NEONATE BIRTH WEIGHT 1500-1999 GRAMS WITH OR WITHOUT OTHER SIGNIFICANT CONDITION</t>
  </si>
  <si>
    <t>614-2</t>
  </si>
  <si>
    <t>614-3</t>
  </si>
  <si>
    <t>614-4</t>
  </si>
  <si>
    <t>621-1</t>
  </si>
  <si>
    <t>NEONATE BIRTH WEIGHT 2000-2499 GRAMS WITH MAJOR ANOMALY</t>
  </si>
  <si>
    <t>621-2</t>
  </si>
  <si>
    <t>621-3</t>
  </si>
  <si>
    <t>621-4</t>
  </si>
  <si>
    <t>622-1</t>
  </si>
  <si>
    <t>NEONATE BIRTH WEIGHT 2000-2499 GRAMS WITH RESPIRATORY DISTRESS SYNDROME OR OTHER MAJOR RESPIRATORY CONDITION</t>
  </si>
  <si>
    <t>622-2</t>
  </si>
  <si>
    <t>622-3</t>
  </si>
  <si>
    <t>622-4</t>
  </si>
  <si>
    <t>623-1</t>
  </si>
  <si>
    <t>NEONATE BIRTH WEIGHT 2000-2499 GRAMS WITH CONGENITAL OR PERINATAL INFECTION</t>
  </si>
  <si>
    <t>623-2</t>
  </si>
  <si>
    <t>623-3</t>
  </si>
  <si>
    <t>623-4</t>
  </si>
  <si>
    <t>625-1</t>
  </si>
  <si>
    <t>NEONATE BIRTH WEIGHT 2000-2499 GRAMS WITH OTHER SIGNIFICANT CONDITION</t>
  </si>
  <si>
    <t>625-2</t>
  </si>
  <si>
    <t>625-3</t>
  </si>
  <si>
    <t>625-4</t>
  </si>
  <si>
    <t>626-1</t>
  </si>
  <si>
    <t>NEONATE BIRTH WEIGHT 2000-2499 GRAMS, NORMAL NEWBORN OR NEONATE WITH OTHER PROBLEM</t>
  </si>
  <si>
    <t>626-2</t>
  </si>
  <si>
    <t>626-3</t>
  </si>
  <si>
    <t>626-4</t>
  </si>
  <si>
    <t>630-1</t>
  </si>
  <si>
    <t>NEONATE BIRTH WEIGHT &gt; 2499 GRAMS WITH MAJOR CARDIOVASCULAR PROCEDURE</t>
  </si>
  <si>
    <t>630-2</t>
  </si>
  <si>
    <t>630-3</t>
  </si>
  <si>
    <t>630-4</t>
  </si>
  <si>
    <t>631-1</t>
  </si>
  <si>
    <t>NEONATE BIRTH WEIGHT &gt; 2499 GRAMS WITH OTHER MAJOR PROCEDURE</t>
  </si>
  <si>
    <t>631-2</t>
  </si>
  <si>
    <t>631-3</t>
  </si>
  <si>
    <t>631-4</t>
  </si>
  <si>
    <t>633-1</t>
  </si>
  <si>
    <t>NEONATE BIRTH WEIGHT &gt; 2499 GRAMS WITH MAJOR ANOMALY</t>
  </si>
  <si>
    <t>633-2</t>
  </si>
  <si>
    <t>633-3</t>
  </si>
  <si>
    <t>633-4</t>
  </si>
  <si>
    <t>634-1</t>
  </si>
  <si>
    <t>NEONATE BIRTH WEIGHT &gt; 2499 GRAMS WITH RESPIRATORY DISTRESS SYNDROME OR OTHER MAJOR RESPIRATORY CONDITION</t>
  </si>
  <si>
    <t>634-2</t>
  </si>
  <si>
    <t>634-3</t>
  </si>
  <si>
    <t>634-4</t>
  </si>
  <si>
    <t>636-1</t>
  </si>
  <si>
    <t>NEONATE BIRTH WEIGHT &gt; 2499 GRAMS WITH CONGENITAL OR PERINATAL INFECTION</t>
  </si>
  <si>
    <t>636-2</t>
  </si>
  <si>
    <t>636-3</t>
  </si>
  <si>
    <t>636-4</t>
  </si>
  <si>
    <t>639-1</t>
  </si>
  <si>
    <t>NEONATE BIRTH WEIGHT &gt; 2499 GRAMS WITH OTHER SIGNIFICANT CONDITION</t>
  </si>
  <si>
    <t>639-2</t>
  </si>
  <si>
    <t>639-3</t>
  </si>
  <si>
    <t>639-4</t>
  </si>
  <si>
    <t>640-1</t>
  </si>
  <si>
    <t>NEONATE BIRTH WEIGHT &gt; 2499 GRAMS, NORMAL NEWBORN OR NEONATE WITH OTHER PROBLEM</t>
  </si>
  <si>
    <t>640-2</t>
  </si>
  <si>
    <t>640-3</t>
  </si>
  <si>
    <t>640-4</t>
  </si>
  <si>
    <t>650-1</t>
  </si>
  <si>
    <t>SPLENIC PROCEDURES</t>
  </si>
  <si>
    <t>650-2</t>
  </si>
  <si>
    <t>650-3</t>
  </si>
  <si>
    <t>650-4</t>
  </si>
  <si>
    <t>651-1</t>
  </si>
  <si>
    <t>OTHER PROCEDURES OF BLOOD AND BLOOD-FORMING ORGANS</t>
  </si>
  <si>
    <t>651-2</t>
  </si>
  <si>
    <t>651-3</t>
  </si>
  <si>
    <t>651-4</t>
  </si>
  <si>
    <t>660-1</t>
  </si>
  <si>
    <t>MAJOR HEMATOLOGIC OR IMMUNOLOGIC DIAGNOSES EXCEPT SICKLE CELL CRISIS AND COAGULATION</t>
  </si>
  <si>
    <t>660-2</t>
  </si>
  <si>
    <t>660-3</t>
  </si>
  <si>
    <t>660-4</t>
  </si>
  <si>
    <t>661-1</t>
  </si>
  <si>
    <t>COAGULATION AND PLATELET DISORDERS</t>
  </si>
  <si>
    <t>661-2</t>
  </si>
  <si>
    <t>661-3</t>
  </si>
  <si>
    <t>661-4</t>
  </si>
  <si>
    <t>662-1</t>
  </si>
  <si>
    <t>SICKLE CELL ANEMIA CRISIS</t>
  </si>
  <si>
    <t>662-2</t>
  </si>
  <si>
    <t>662-3</t>
  </si>
  <si>
    <t>662-4</t>
  </si>
  <si>
    <t>663-1</t>
  </si>
  <si>
    <t>OTHER ANEMIA AND DISORDERS OF BLOOD AND BLOOD-FORMING ORGANS</t>
  </si>
  <si>
    <t>663-2</t>
  </si>
  <si>
    <t>663-3</t>
  </si>
  <si>
    <t>663-4</t>
  </si>
  <si>
    <t>680-1</t>
  </si>
  <si>
    <t>MAJOR O.R. PROCEDURES FOR LYMPHATIC, HEMATOPOIETIC OR OTHER NEOPLASMS</t>
  </si>
  <si>
    <t>680-2</t>
  </si>
  <si>
    <t>680-3</t>
  </si>
  <si>
    <t>680-4</t>
  </si>
  <si>
    <t>681-1</t>
  </si>
  <si>
    <t>OTHER  O.R. PROCEDURES FOR LYMPHATIC, HEMATOPOIETIC OR OTHER NEOPLASMS</t>
  </si>
  <si>
    <t>681-2</t>
  </si>
  <si>
    <t>681-3</t>
  </si>
  <si>
    <t>681-4</t>
  </si>
  <si>
    <t>690-1</t>
  </si>
  <si>
    <t>ACUTE LEUKEMIA</t>
  </si>
  <si>
    <t>690-2</t>
  </si>
  <si>
    <t>690-3</t>
  </si>
  <si>
    <t>690-4</t>
  </si>
  <si>
    <t>691-1</t>
  </si>
  <si>
    <t>LYMPHOMA, MYELOMA AND NON-ACUTE LEUKEMIA</t>
  </si>
  <si>
    <t>691-2</t>
  </si>
  <si>
    <t>691-3</t>
  </si>
  <si>
    <t>691-4</t>
  </si>
  <si>
    <t>692-1</t>
  </si>
  <si>
    <t>RADIOTHERAPY</t>
  </si>
  <si>
    <t>692-2</t>
  </si>
  <si>
    <t>692-3</t>
  </si>
  <si>
    <t>692-4</t>
  </si>
  <si>
    <t>694-1</t>
  </si>
  <si>
    <t>LYMPHATIC AND OTHER MALIGNANCIES AND NEOPLASMS OF UNCERTAIN BEHAVIOR</t>
  </si>
  <si>
    <t>694-2</t>
  </si>
  <si>
    <t>694-3</t>
  </si>
  <si>
    <t>694-4</t>
  </si>
  <si>
    <t>695-1</t>
  </si>
  <si>
    <t>CHEMOTHERAPY FOR ACUTE LEUKEMIA</t>
  </si>
  <si>
    <t>695-2</t>
  </si>
  <si>
    <t>695-3</t>
  </si>
  <si>
    <t>695-4</t>
  </si>
  <si>
    <t>696-1</t>
  </si>
  <si>
    <t>OTHER CHEMOTHERAPY</t>
  </si>
  <si>
    <t>696-2</t>
  </si>
  <si>
    <t>696-3</t>
  </si>
  <si>
    <t>696-4</t>
  </si>
  <si>
    <t>710-1</t>
  </si>
  <si>
    <t>INFECTIOUS AND PARASITIC DISEASES INCLUDING HIV WITH O.R. PROCEDURE</t>
  </si>
  <si>
    <t>710-2</t>
  </si>
  <si>
    <t>710-3</t>
  </si>
  <si>
    <t>710-4</t>
  </si>
  <si>
    <t>711-1</t>
  </si>
  <si>
    <t>POST-OPERATIVE, POST-TRAUMA, OTHER DEVICE INFECTIONS WITH O.R. PROCEDURE</t>
  </si>
  <si>
    <t>711-2</t>
  </si>
  <si>
    <t>711-3</t>
  </si>
  <si>
    <t>711-4</t>
  </si>
  <si>
    <t>720-1</t>
  </si>
  <si>
    <t>SEPTICEMIA AND DISSEMINATED INFECTIONS</t>
  </si>
  <si>
    <t>720-2</t>
  </si>
  <si>
    <t>720-3</t>
  </si>
  <si>
    <t>720-4</t>
  </si>
  <si>
    <t>721-1</t>
  </si>
  <si>
    <t>POST-OPERATIVE, POST-TRAUMATIC, OTHER DEVICE INFECTIONS</t>
  </si>
  <si>
    <t>721-2</t>
  </si>
  <si>
    <t>721-3</t>
  </si>
  <si>
    <t>721-4</t>
  </si>
  <si>
    <t>722-1</t>
  </si>
  <si>
    <t>FEVER AND INFLAMMATORY CONDITIONS</t>
  </si>
  <si>
    <t>722-2</t>
  </si>
  <si>
    <t>722-3</t>
  </si>
  <si>
    <t>722-4</t>
  </si>
  <si>
    <t>723-1</t>
  </si>
  <si>
    <t>VIRAL ILLNESS</t>
  </si>
  <si>
    <t>723-2</t>
  </si>
  <si>
    <t>723-3</t>
  </si>
  <si>
    <t>723-4</t>
  </si>
  <si>
    <t>724-1</t>
  </si>
  <si>
    <t>OTHER INFECTIOUS AND PARASITIC DISEASES</t>
  </si>
  <si>
    <t>724-2</t>
  </si>
  <si>
    <t>724-3</t>
  </si>
  <si>
    <t>724-4</t>
  </si>
  <si>
    <t>740-1</t>
  </si>
  <si>
    <t>MENTAL ILLNESS DIAGNOSIS WITH O.R. PROCEDURE</t>
  </si>
  <si>
    <t>740-2</t>
  </si>
  <si>
    <t>740-3</t>
  </si>
  <si>
    <t>740-4</t>
  </si>
  <si>
    <t>750-1</t>
  </si>
  <si>
    <t>SCHIZOPHRENIA AND OTHER SEVERE PSYCHOTIC DISORDERS</t>
  </si>
  <si>
    <t>750-2</t>
  </si>
  <si>
    <t>750-3</t>
  </si>
  <si>
    <t>750-4</t>
  </si>
  <si>
    <t>751-1</t>
  </si>
  <si>
    <t>DEPRESSIVE DISORDERS</t>
  </si>
  <si>
    <t>751-2</t>
  </si>
  <si>
    <t>751-3</t>
  </si>
  <si>
    <t>751-4</t>
  </si>
  <si>
    <t>752-1</t>
  </si>
  <si>
    <t>PERSONALITY DISORDERS</t>
  </si>
  <si>
    <t>752-2</t>
  </si>
  <si>
    <t>752-3</t>
  </si>
  <si>
    <t>752-4</t>
  </si>
  <si>
    <t>753-1</t>
  </si>
  <si>
    <t>BIPOLAR DISORDERS</t>
  </si>
  <si>
    <t>753-2</t>
  </si>
  <si>
    <t>753-3</t>
  </si>
  <si>
    <t>753-4</t>
  </si>
  <si>
    <t>755-1</t>
  </si>
  <si>
    <t>ADJUSTMENT DISORDERS</t>
  </si>
  <si>
    <t>755-2</t>
  </si>
  <si>
    <t>755-3</t>
  </si>
  <si>
    <t>755-4</t>
  </si>
  <si>
    <t>756-1</t>
  </si>
  <si>
    <t>ACUTE ANXIETY AND STRESS SYNDROMES</t>
  </si>
  <si>
    <t>756-2</t>
  </si>
  <si>
    <t>756-3</t>
  </si>
  <si>
    <t>756-4</t>
  </si>
  <si>
    <t>757-1</t>
  </si>
  <si>
    <t>ORGANIC MENTAL HEALTH CONDITIONS AND DISTURBANCES</t>
  </si>
  <si>
    <t>757-2</t>
  </si>
  <si>
    <t>757-3</t>
  </si>
  <si>
    <t>757-4</t>
  </si>
  <si>
    <t>758-1</t>
  </si>
  <si>
    <t>DISORDERS OF IMPULSE CONTROL &amp; DEVELOPMENT</t>
  </si>
  <si>
    <t>758-2</t>
  </si>
  <si>
    <t>758-3</t>
  </si>
  <si>
    <t>758-4</t>
  </si>
  <si>
    <t>759-1</t>
  </si>
  <si>
    <t>EATING DISORDERS</t>
  </si>
  <si>
    <t>759-2</t>
  </si>
  <si>
    <t>759-3</t>
  </si>
  <si>
    <t>759-4</t>
  </si>
  <si>
    <t>760-1</t>
  </si>
  <si>
    <t>OTHER MENTAL HEALTH CONDITIONS AND DISORDERS</t>
  </si>
  <si>
    <t>760-2</t>
  </si>
  <si>
    <t>760-3</t>
  </si>
  <si>
    <t>760-4</t>
  </si>
  <si>
    <t>761-1</t>
  </si>
  <si>
    <t>SCHIZOAFFECTIVE DISORDERS</t>
  </si>
  <si>
    <t>761-2</t>
  </si>
  <si>
    <t>761-3</t>
  </si>
  <si>
    <t>761-4</t>
  </si>
  <si>
    <t>762-1</t>
  </si>
  <si>
    <t>OBSESSIVE COMPULSIVE DISORDERS</t>
  </si>
  <si>
    <t>762-2</t>
  </si>
  <si>
    <t>762-3</t>
  </si>
  <si>
    <t>762-4</t>
  </si>
  <si>
    <t>770-1</t>
  </si>
  <si>
    <t>DRUG AND ALCOHOL ABUSE OR DEPENDENCE, LEFT AGAINST MEDICAL ADVICE</t>
  </si>
  <si>
    <t>770-2</t>
  </si>
  <si>
    <t>770-3</t>
  </si>
  <si>
    <t>770-4</t>
  </si>
  <si>
    <t>772-1</t>
  </si>
  <si>
    <t>ALCOHOL AND DRUG DEPENDENCE WITH REHABILITATION AND/OR DETOXIFICATION THERAPY</t>
  </si>
  <si>
    <t>772-2</t>
  </si>
  <si>
    <t>772-3</t>
  </si>
  <si>
    <t>772-4</t>
  </si>
  <si>
    <t>773-1</t>
  </si>
  <si>
    <t>OPIOID ABUSE AND DEPENDENCE</t>
  </si>
  <si>
    <t>773-2</t>
  </si>
  <si>
    <t>773-3</t>
  </si>
  <si>
    <t>773-4</t>
  </si>
  <si>
    <t>774-1</t>
  </si>
  <si>
    <t>COCAINE ABUSE AND DEPENDENCE</t>
  </si>
  <si>
    <t>774-2</t>
  </si>
  <si>
    <t>774-3</t>
  </si>
  <si>
    <t>774-4</t>
  </si>
  <si>
    <t>775-1</t>
  </si>
  <si>
    <t>ALCOHOL ABUSE AND DEPENDENCE</t>
  </si>
  <si>
    <t>775-2</t>
  </si>
  <si>
    <t>775-3</t>
  </si>
  <si>
    <t>775-4</t>
  </si>
  <si>
    <t>776-1</t>
  </si>
  <si>
    <t>OTHER DRUG ABUSE AND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</si>
  <si>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</si>
  <si>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</si>
  <si>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</si>
  <si>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</si>
  <si>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</si>
  <si>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</si>
  <si>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</si>
  <si>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</si>
  <si>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</si>
  <si>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</si>
  <si>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</si>
  <si>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</si>
  <si>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</si>
  <si>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</si>
  <si>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</si>
  <si>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</si>
  <si>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</si>
  <si>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</si>
  <si>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</si>
  <si>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</si>
  <si>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</si>
  <si>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</si>
  <si>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</si>
  <si>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</si>
  <si>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</si>
  <si>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</si>
  <si>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</si>
  <si>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</si>
  <si>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</si>
  <si>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</si>
  <si>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</si>
  <si>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</si>
  <si>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</si>
  <si>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</si>
  <si>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</si>
  <si>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</si>
  <si>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</si>
  <si>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</si>
  <si>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</si>
  <si>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AND TOXIC EFFECT DIAGNOSES</t>
  </si>
  <si>
    <t>815-2</t>
  </si>
  <si>
    <t>815-3</t>
  </si>
  <si>
    <t>815-4</t>
  </si>
  <si>
    <t>816-1</t>
  </si>
  <si>
    <t>TOXIC EFFECTS OF NON-MEDICINAL SUBSTANCES</t>
  </si>
  <si>
    <t>816-2</t>
  </si>
  <si>
    <t>816-3</t>
  </si>
  <si>
    <t>816-4</t>
  </si>
  <si>
    <t>817-1</t>
  </si>
  <si>
    <t>INTENTIONAL SELF-HARM AND ATTEMPTED SUICIDE</t>
  </si>
  <si>
    <t>817-2</t>
  </si>
  <si>
    <t>817-3</t>
  </si>
  <si>
    <t>817-4</t>
  </si>
  <si>
    <t>841-1</t>
  </si>
  <si>
    <t>EXTENSIVE THIRD DEGREE BURNS WITH SKIN GRAFT</t>
  </si>
  <si>
    <t>841-2</t>
  </si>
  <si>
    <t>841-3</t>
  </si>
  <si>
    <t>841-4</t>
  </si>
  <si>
    <t>842-1</t>
  </si>
  <si>
    <t>BURNS WITH SKIN GRAFT EXCEPT EXTENSIVE THIRD DEGREE BURNS</t>
  </si>
  <si>
    <t>842-2</t>
  </si>
  <si>
    <t>842-3</t>
  </si>
  <si>
    <t>842-4</t>
  </si>
  <si>
    <t>843-1</t>
  </si>
  <si>
    <t>EXTENSIVE THIRD DEGREE BURNS WITHOUT SKIN GRAFT</t>
  </si>
  <si>
    <t>843-2</t>
  </si>
  <si>
    <t>843-3</t>
  </si>
  <si>
    <t>843-4</t>
  </si>
  <si>
    <t>844-1</t>
  </si>
  <si>
    <t>PARTIAL THICKNESS BURNS WITHOUT SKIN GRAFT</t>
  </si>
  <si>
    <t>844-2</t>
  </si>
  <si>
    <t>844-3</t>
  </si>
  <si>
    <t>844-4</t>
  </si>
  <si>
    <t>850-1</t>
  </si>
  <si>
    <t>PROCEDURE WITH DIAGNOSIS OF REHABILITATION, AFTERCARE OR OTHER CONTACT WITH HEALTH SERVICES</t>
  </si>
  <si>
    <t>850-2</t>
  </si>
  <si>
    <t>850-3</t>
  </si>
  <si>
    <t>850-4</t>
  </si>
  <si>
    <t>851-1</t>
  </si>
  <si>
    <t>GENDER RELATED PROCEDURES</t>
  </si>
  <si>
    <t>851-2</t>
  </si>
  <si>
    <t>851-3</t>
  </si>
  <si>
    <t>851-4</t>
  </si>
  <si>
    <t>860-1</t>
  </si>
  <si>
    <t>REHABILITATION</t>
  </si>
  <si>
    <t>860-2</t>
  </si>
  <si>
    <t>860-3</t>
  </si>
  <si>
    <t>860-4</t>
  </si>
  <si>
    <t>861-1</t>
  </si>
  <si>
    <t>SIGNS, SYMPTOMS AND OTHER FACTORS INFLUENCING HEALTH STATUS</t>
  </si>
  <si>
    <t>861-2</t>
  </si>
  <si>
    <t>861-3</t>
  </si>
  <si>
    <t>861-4</t>
  </si>
  <si>
    <t>862-1</t>
  </si>
  <si>
    <t>OTHER AFTERCARE AND CONVALESCENCE</t>
  </si>
  <si>
    <t>862-2</t>
  </si>
  <si>
    <t>862-3</t>
  </si>
  <si>
    <t>862-4</t>
  </si>
  <si>
    <t>863-1</t>
  </si>
  <si>
    <t>NEONATAL AFTERCARE</t>
  </si>
  <si>
    <t>863-2</t>
  </si>
  <si>
    <t>863-3</t>
  </si>
  <si>
    <t>863-4</t>
  </si>
  <si>
    <t>890-1</t>
  </si>
  <si>
    <t>HIV WITH MULTIPLE MAJOR HIV RELATED CONDITIONS</t>
  </si>
  <si>
    <t>890-2</t>
  </si>
  <si>
    <t>890-3</t>
  </si>
  <si>
    <t>890-4</t>
  </si>
  <si>
    <t>892-1</t>
  </si>
  <si>
    <t>HIV WITH MAJOR HIV RELATED CONDITION</t>
  </si>
  <si>
    <t>892-2</t>
  </si>
  <si>
    <t>892-3</t>
  </si>
  <si>
    <t>892-4</t>
  </si>
  <si>
    <t>893-1</t>
  </si>
  <si>
    <t>HIV WITH MULTIPLE SIGNIFICANT HIV RELATED CONDITIONS</t>
  </si>
  <si>
    <t>893-2</t>
  </si>
  <si>
    <t>893-3</t>
  </si>
  <si>
    <t>893-4</t>
  </si>
  <si>
    <t>894-1</t>
  </si>
  <si>
    <t>HIV WITH ONE SIGNIFICANT HIV CONDITION OR WITHOUT SIGNIFICANT RELATED CONDITIONS</t>
  </si>
  <si>
    <t>894-2</t>
  </si>
  <si>
    <t>894-3</t>
  </si>
  <si>
    <t>894-4</t>
  </si>
  <si>
    <t>910-1</t>
  </si>
  <si>
    <t>CRANIOTOMY FOR MULTIPLE SIGNIFICANT TRAUMA</t>
  </si>
  <si>
    <t>910-2</t>
  </si>
  <si>
    <t>910-3</t>
  </si>
  <si>
    <t>910-4</t>
  </si>
  <si>
    <t>911-1</t>
  </si>
  <si>
    <t>EXTENSIVE ABDOMINAL OR THORACIC PROCEDURES FOR MULTIPLE SIGNIFICANT TRAUMA</t>
  </si>
  <si>
    <t>911-2</t>
  </si>
  <si>
    <t>911-3</t>
  </si>
  <si>
    <t>911-4</t>
  </si>
  <si>
    <t>912-1</t>
  </si>
  <si>
    <t>MUSCULOSKELETAL AND OTHER PROCEDURES FOR MULTIPLE SIGNIFICANT TRAUMA</t>
  </si>
  <si>
    <t>912-2</t>
  </si>
  <si>
    <t>912-3</t>
  </si>
  <si>
    <t>912-4</t>
  </si>
  <si>
    <t>930-1</t>
  </si>
  <si>
    <t>MULTIPLE SIGNIFICANT TRAUMA WITHOUT O.R. PROCEDURE</t>
  </si>
  <si>
    <t>930-2</t>
  </si>
  <si>
    <t>930-3</t>
  </si>
  <si>
    <t>930-4</t>
  </si>
  <si>
    <t>950-1</t>
  </si>
  <si>
    <t>EXTENSIVE O.R. PROCEDURE UNRELATED TO PRINCIPAL DIAGNOSIS</t>
  </si>
  <si>
    <t>950-2</t>
  </si>
  <si>
    <t>950-3</t>
  </si>
  <si>
    <t>950-4</t>
  </si>
  <si>
    <t>951-1</t>
  </si>
  <si>
    <t>MODERATELY EXTENSIVE O.R. PROCEDURE UNRELATED TO PRINCIPAL DIAGNOSIS</t>
  </si>
  <si>
    <t>951-2</t>
  </si>
  <si>
    <t>951-3</t>
  </si>
  <si>
    <t>951-4</t>
  </si>
  <si>
    <t>952-1</t>
  </si>
  <si>
    <t>NON-EXTENSIVE O.R. PROCEDURE UNRELATED TO PRINCIPAL DIAGNOSIS</t>
  </si>
  <si>
    <t>952-2</t>
  </si>
  <si>
    <t>952-3</t>
  </si>
  <si>
    <t>952-4</t>
  </si>
  <si>
    <t>PRINCIPAL DIAGNOSIS INVALID AS DISCHARGE DIAGNOSIS</t>
  </si>
  <si>
    <t>UNGROUPABLE</t>
  </si>
  <si>
    <t>Provider Location Category</t>
  </si>
  <si>
    <t>Other_SC</t>
  </si>
  <si>
    <t>Other_OOS</t>
  </si>
  <si>
    <t>In-state</t>
  </si>
  <si>
    <t xml:space="preserve">Border </t>
  </si>
  <si>
    <t>Other SC Hospitals</t>
  </si>
  <si>
    <t>Other Out-of-State Hospitals</t>
  </si>
  <si>
    <t>Provider Table</t>
  </si>
  <si>
    <t xml:space="preserve">APR DRG </t>
  </si>
  <si>
    <t xml:space="preserve">Base DRG Description </t>
  </si>
  <si>
    <t>Solventum™ National HSRV Relative Weight</t>
  </si>
  <si>
    <t>DRG Table</t>
  </si>
  <si>
    <t>Value</t>
  </si>
  <si>
    <t>Additional Notes</t>
  </si>
  <si>
    <t>UB-04 Field Locator 54 for payments by third parties</t>
  </si>
  <si>
    <t>Parameter set by SCDHHS policy</t>
  </si>
  <si>
    <t>Lookup from the Provider Table</t>
  </si>
  <si>
    <t>DRG BASE PAYMENT</t>
  </si>
  <si>
    <t>TRANSFER PAYMENT ADJUSTMENT</t>
  </si>
  <si>
    <t>Is a transfer adjustment potentially applicable based on discharge status?</t>
  </si>
  <si>
    <t>Total charges (UB-04 Field Locator 47) less non-covered charges (UB-04 Field Locator 48)</t>
  </si>
  <si>
    <t>Version 42 APR DRG Payment System Effective October 1, 2025</t>
  </si>
  <si>
    <t>Interactive DRG Calculator</t>
  </si>
  <si>
    <t>Indicates a value to be input by the user</t>
  </si>
  <si>
    <t>Indicates a South Carolina Medicaid payment policy parameter</t>
  </si>
  <si>
    <t>South Carolina Medicaid DRG Payment Calculator</t>
  </si>
  <si>
    <t>Base DRG description</t>
  </si>
  <si>
    <t>Provider name</t>
  </si>
  <si>
    <t>Base DRG exempt from one-day and same-day payment adjustments?</t>
  </si>
  <si>
    <t>Is the patient discharge status code 02, 05, or 66? (patient was transferred)</t>
  </si>
  <si>
    <t>Is the patient discharge status 20? (patient expired)</t>
  </si>
  <si>
    <t>E</t>
  </si>
  <si>
    <t>DRG OUTLIER PAYMENT</t>
  </si>
  <si>
    <t>Estimated cost of the stay</t>
  </si>
  <si>
    <t>GENERAL PAYMENT SYSTEM PARAMETERS</t>
  </si>
  <si>
    <t>PRE-PARTIAL ELIGIBILITY TOTAL DRG PAYMENT</t>
  </si>
  <si>
    <t>PARTIAL ELIGIBILITY ADJUSTMENT</t>
  </si>
  <si>
    <t>Ratio of covered days to length of stay</t>
  </si>
  <si>
    <t>CALCULATION OF FINAL REIMBURSEMENT AMOUNT</t>
  </si>
  <si>
    <t>Used for calculation of the final reimbursement amount</t>
  </si>
  <si>
    <t>APR DRG code (version 42)</t>
  </si>
  <si>
    <t>APR DRG-specific outlier threshold</t>
  </si>
  <si>
    <t>APR DRG-Specific Outlier Threshold</t>
  </si>
  <si>
    <t>Solventum™ national untrimmed arithmetic average length of stay</t>
  </si>
  <si>
    <t>Calculator Instructions and Supplemental Documentation</t>
  </si>
  <si>
    <t>General Instructions</t>
  </si>
  <si>
    <t>The fields highlighted in green need to be populated by the user. The calculator populates values associated with the user-defined APR DRG code and provider Medicaid ID, and then it calculates the Medicaid allowed and payment amounts for the hospital stay.</t>
  </si>
  <si>
    <t>Cell Locations</t>
  </si>
  <si>
    <t>Field Name</t>
  </si>
  <si>
    <t>Information About the Hospital Stay (Entered by the User)</t>
  </si>
  <si>
    <t>E9</t>
  </si>
  <si>
    <t>E10</t>
  </si>
  <si>
    <t>E11</t>
  </si>
  <si>
    <t>E12</t>
  </si>
  <si>
    <t>E13</t>
  </si>
  <si>
    <t>E14</t>
  </si>
  <si>
    <t>Prior payments (other payer amounts)</t>
  </si>
  <si>
    <t>The amount paid by other payers prior to Medicaid receiving the claim. This does not include payments by Medicare. For recipients dually eligible for Medicare and Medicaid for which Medicare is the primary payer, the claim submitted to Medicaid is called a "crossover" claim. Crossover claims do not qualify for DRG-based payment.</t>
  </si>
  <si>
    <t>E15</t>
  </si>
  <si>
    <t>E16</t>
  </si>
  <si>
    <t>E17</t>
  </si>
  <si>
    <t>General Payment System Parameters</t>
  </si>
  <si>
    <t>DRG Information and Payment System Parameters</t>
  </si>
  <si>
    <t>E23</t>
  </si>
  <si>
    <t>E24</t>
  </si>
  <si>
    <t>E25</t>
  </si>
  <si>
    <t>E26</t>
  </si>
  <si>
    <t>Outlier marginal cost percentage</t>
  </si>
  <si>
    <t>Provider Information and Payment System Parameters</t>
  </si>
  <si>
    <t>E30</t>
  </si>
  <si>
    <t>Payment Calculations</t>
  </si>
  <si>
    <t>The DRG base payment before transfer adjustment, if applicable.</t>
  </si>
  <si>
    <t>Inpatient hospital stays qualify for a DRG outlier payment if the estimated cost of the stay is greater than the DRG base payment plus the outlier loss threshold. If applicable, the DRG outlier payment is made in addition to the DRG base payment.</t>
  </si>
  <si>
    <t>Cover Page</t>
  </si>
  <si>
    <t>DRG Payment Calculator Version:</t>
  </si>
  <si>
    <t>Change History</t>
  </si>
  <si>
    <t>Table of Contents</t>
  </si>
  <si>
    <t>The "Calculator Instructions" worksheet provides detailed instructions for using the DRG Payment Calculator, as well as supplemental documentation for certain values reported in the "Interactive DRG Calculator" worksheet.</t>
  </si>
  <si>
    <t>The "DRG Table" worksheet contains a list of the APR DRG version 42 codes, descriptions, categorizations, and associated payment system parameters.</t>
  </si>
  <si>
    <t>The hospital billed amount for covered services (Field Locator 47 less Field Locator 48 on the UB-04 paper claim form).</t>
  </si>
  <si>
    <t>Equal to the discharge date minus the admit date.</t>
  </si>
  <si>
    <t>Medicaid covered days</t>
  </si>
  <si>
    <t>Used for partial eligibility payment adjustment</t>
  </si>
  <si>
    <t>The number of days payable by South Carolina Medicaid's fee-for-service program. In most cases, this will equal the full length of stay. The Medicaid covered days should never be greater than the length of stay.</t>
  </si>
  <si>
    <t>Enter "Yes" if the patient discharge status code is "20", indicating that the patient expired. Otherwise, enter "No".</t>
  </si>
  <si>
    <t>Four digit number consisting of a 3-digit base DRG code followed by a 1-digit severity of illness code. A hyphen should be entered between the base DRG and the severity of illness codes.
Effective October 1, 2025, the APR DRG version is 42.0.</t>
  </si>
  <si>
    <t>The marginal cost percentage is used in the calculation of DRG outlier payments. It is 60% for all services that are eligible for APR DRG payments.</t>
  </si>
  <si>
    <t>6-digit provider Medicaid, "Other_SC", or "Other_OOS"; used for look ups from the Provider Table</t>
  </si>
  <si>
    <t>DRG base payment with transfer adjustment applied. A transfer adjustment is applied to the DRG base payment if the discharge status code indicates that the patient was transferred to another acute care hospital, and the covered days is not greater than the Solventum™ national untrimmed arithmetic average length of stay.</t>
  </si>
  <si>
    <t>Used for transfer, one-day, same-day, and partial eligibility payment adjustments</t>
  </si>
  <si>
    <t>Used for transfer, one-day, and same-day payment adjustments</t>
  </si>
  <si>
    <t>Used for one-day and same-day payment adjustments</t>
  </si>
  <si>
    <t>Is exemption from one-day or same-day adjustments applicable based on the DRG?</t>
  </si>
  <si>
    <t>Is this service exempt from one-day or same-day payment adjustments?</t>
  </si>
  <si>
    <t>Adjustments are applied to the DRG base payment if the discharge date minus the admit date is one day, or if the admit and discharge dates are the same. One-day and same-day payment adjustments are not applicable if the patient discharge status code indicates that the patient was either transferred to another acute hospital or expired, or if the base DRG is exempt from one-day and same-day adjustments (indicated on the DRG Table).</t>
  </si>
  <si>
    <t>Partial eligibility adjustment</t>
  </si>
  <si>
    <t>The total DRG payment (sum of the DRG base and outlier payments) are reduced if Medicaid payment eligible days are less than the length of stay.</t>
  </si>
  <si>
    <t>SHORT STAY (ONE-DAY AND SAME-DAY) PAYMENT ADJUSTMENTS</t>
  </si>
  <si>
    <t>Short stay (one-day and same-day) payment adjustments</t>
  </si>
  <si>
    <t>The final allowed amount is the Medicaid payment amount before considering copayments and payments made by other payers. The allowed amount is equal to the sum of DRG base payment and DRG outlier payment (after application of the transfer policy, short stay policy, and non-covered days payment adjustment).</t>
  </si>
  <si>
    <t>The final reimbursement amount equals the final allowed amount minus copayments and payments made by other payers.</t>
  </si>
  <si>
    <t>This DRG Payment Calculator is designed to assist interested parties with the calculation of payments for inpatient hospital stays covered by South Carolina Medicaid's fee-for-service program and reimbursed through South Carolina's DRG-based payment system, as defined in Attachment 4.19-A of South Carolina's Title XIX State Plan. This version of the DRG Payment Calculator is intended to calculate payments for inpatient hospital stays with dates of discharge effective October 1, 2025.</t>
  </si>
  <si>
    <t>The "Interactive DRG Calculator" worksheet is designed to allow a user to calculate payments for inpatient hospital stays covered by South Carolina Medicaid's fee-for-service program and reimbursed through South Carolina's DRG-based payment system, as defined in Attachment 4.19-A of South Carolina’s Title XIX State Plan. This version of the DRG Calculator is intended to calculate payments for inpatient hospital stays with dates of discharge effective October 1, 2025.</t>
  </si>
  <si>
    <t>E19</t>
  </si>
  <si>
    <t>E21</t>
  </si>
  <si>
    <t>Solventum™ national HSRV relative weight</t>
  </si>
  <si>
    <t>Transplant Surgery</t>
  </si>
  <si>
    <t>General Surgery</t>
  </si>
  <si>
    <t>Internal Medicine</t>
  </si>
  <si>
    <t>Vascular Surgery</t>
  </si>
  <si>
    <t>Neurosurgery</t>
  </si>
  <si>
    <t>Neurology</t>
  </si>
  <si>
    <t>Oncology</t>
  </si>
  <si>
    <t>Ophthalmology Surgery</t>
  </si>
  <si>
    <t>Ophthalmology</t>
  </si>
  <si>
    <t>Oral and Maxillofacial Surgery</t>
  </si>
  <si>
    <t>Otolaryngology</t>
  </si>
  <si>
    <t>Dental</t>
  </si>
  <si>
    <t>Cardiothoracic Surgery</t>
  </si>
  <si>
    <t>Pediatrics</t>
  </si>
  <si>
    <t>Cardiology</t>
  </si>
  <si>
    <t>Orthopedics</t>
  </si>
  <si>
    <t>Plastic Surgery</t>
  </si>
  <si>
    <t>Dermatology</t>
  </si>
  <si>
    <t>Urology</t>
  </si>
  <si>
    <t>Gynecology</t>
  </si>
  <si>
    <t>Normal Newborn</t>
  </si>
  <si>
    <t>Therapeutic Radiology</t>
  </si>
  <si>
    <t>Mental Health and Substance Abuse</t>
  </si>
  <si>
    <t>Rehabilitation</t>
  </si>
  <si>
    <t>Trauma</t>
  </si>
  <si>
    <t>Ungroupable</t>
  </si>
  <si>
    <t>DRG Service Line</t>
  </si>
  <si>
    <t>E28</t>
  </si>
  <si>
    <t>E32</t>
  </si>
  <si>
    <t>Provider Base ID</t>
  </si>
  <si>
    <t>Hospital-specific cost-to-charge ratio</t>
  </si>
  <si>
    <t>Hospital-Specific DRG Base Rate</t>
  </si>
  <si>
    <t>Hospital-Specific
Cost-to-Charge Ratio</t>
  </si>
  <si>
    <t>Hospital-specific DRG base rate</t>
  </si>
  <si>
    <t>Reports are produced, in part, by using Solventum’s proprietary computer software created, owned and licensed by Solventum™. All copyrights in and to the Solventum™ Software are owned by Solventum™ or its affiliates. All rights reserved.</t>
  </si>
  <si>
    <t>Portions of these documents have been reproduced with permission of Solventum™ © 2025. All Rights Reserved.</t>
  </si>
  <si>
    <t>Prisma Health Greenville Memorial Hospital</t>
  </si>
  <si>
    <t>MUSC Health Black River</t>
  </si>
  <si>
    <t>Abbeville Area Medical Center</t>
  </si>
  <si>
    <t xml:space="preserve">Piedmont Augusta </t>
  </si>
  <si>
    <t>Medical University Hospital</t>
  </si>
  <si>
    <t>St. Francis Hospital Inc.</t>
  </si>
  <si>
    <t>Cherokee Medical Center</t>
  </si>
  <si>
    <t xml:space="preserve">Union Medical Center </t>
  </si>
  <si>
    <t>MUSC Health Chester Medical Center</t>
  </si>
  <si>
    <t>Aiken Regional Medical Center</t>
  </si>
  <si>
    <t>Conway Hospital</t>
  </si>
  <si>
    <t>Newberry County Memorial Hospital</t>
  </si>
  <si>
    <t>MUSC Health Lancaster Medical Center</t>
  </si>
  <si>
    <t>Trident Medical Center</t>
  </si>
  <si>
    <t>Georgetown Memorial Hospital</t>
  </si>
  <si>
    <t>Lexington Medical Center</t>
  </si>
  <si>
    <t>AU Medical Center</t>
  </si>
  <si>
    <t xml:space="preserve">Prisma Health Tuomey </t>
  </si>
  <si>
    <t>Carolina Pines Regional Medical Center</t>
  </si>
  <si>
    <t>Grand Strand Regional Hospital</t>
  </si>
  <si>
    <t>Prisma Health Oconee Memorial Hospital</t>
  </si>
  <si>
    <t>Doctors Hospital</t>
  </si>
  <si>
    <t>Hampton Regional Medical Center</t>
  </si>
  <si>
    <t>MUSC Health Kershaw Medical Center</t>
  </si>
  <si>
    <t>Spartanburg Regional Medical Center</t>
  </si>
  <si>
    <t>Prisma Health Richland Hospital</t>
  </si>
  <si>
    <t>Hilton Head Hospital</t>
  </si>
  <si>
    <t>Roper Hospital</t>
  </si>
  <si>
    <t>Prisma Health Hillcrest Hospital</t>
  </si>
  <si>
    <t>Prisma Health Baptist Hospital</t>
  </si>
  <si>
    <t>Piedmont Medical Center</t>
  </si>
  <si>
    <t>Prisma Health Greer Memorial Hospital</t>
  </si>
  <si>
    <t>AnMed Health</t>
  </si>
  <si>
    <t>McLeod Regional Medical Center</t>
  </si>
  <si>
    <t>MUSC Health Florence Medical Center</t>
  </si>
  <si>
    <t>MUSC Health Marion Medical Center</t>
  </si>
  <si>
    <t xml:space="preserve">Prisma Health Baptist Easley Hospital   </t>
  </si>
  <si>
    <t>Waccamaw Community Hospital</t>
  </si>
  <si>
    <t>Prisma Health North Greenville Hospital</t>
  </si>
  <si>
    <t xml:space="preserve">Coastal Carolina Hospital </t>
  </si>
  <si>
    <t xml:space="preserve">Pelham Medical Center </t>
  </si>
  <si>
    <t xml:space="preserve">Mount Pleasant Hospital </t>
  </si>
  <si>
    <t>McLeod Health - Loris</t>
  </si>
  <si>
    <t>Prisma Health Patewood Hospital</t>
  </si>
  <si>
    <t>Prisma Health Laurens County Hospital</t>
  </si>
  <si>
    <t>This DRG Payment Calculator is provided for illustration purposes only. This DRG Payment Calculator does not capture all the editing and pricing complexity of the South Carolina Medicaid Management Information System (MMIS). In cases of differences in calculated payment between this DRG Payment Calculator and the South Carolina MMIS, the MMIS claims processing system should be assumed to be correct.</t>
  </si>
  <si>
    <t>Enter "Yes" if the patient discharge status code is "02", "05", or "66", indicating that the patient was transferred to another acute care hospital. Otherwise, enter "No".</t>
  </si>
  <si>
    <t>1. Untrimmed Arithmetic Average Lengths of Stay and HSRV Relative Weights were calculated by Solventum™ Health Information Systems for APR DRG Version 42 and published September 19, 2024.</t>
  </si>
  <si>
    <t>AL0974</t>
  </si>
  <si>
    <t>AL0975</t>
  </si>
  <si>
    <t>The "Provider Table" worksheet contains a list of active inpatient hospital providers that are reimbursed using hospital-specific DRG base rates under South Carolina Medicaid's fee-for-service program, names, and associated payment system parameters. This worksheet also includes payment system parameters for other in-state and out-of-state inpatient hospital providers that are reimbursed using the statewide DRG base rate and outlier CCR.</t>
  </si>
  <si>
    <t xml:space="preserve">The Solventum™ All Patient Refined Diagnosis Related Group (APR DRG) assigned to the hospital stay by the South Carolina MMIS must be entered by the user to calculate payment. Many hospitals purchase APR DRG grouping software from Solventum™ Health Information Systems, which allows them to determine the APR DRG for inpatient hospital stays. If a hospital in South Carolina does not license this software, Solventum™ makes available a website that may be used to determine the APR DRG for inpatient hospital stays. Hospitals may access this Solventum™ website at the following URL: https://patientclassificationmethodologies.solventum.com. The authorization code for South Carolina hospitals to register an account is: SCHosp. 
For more information about APR DRGs, please contact Solventum™ Health Information Systems. </t>
  </si>
  <si>
    <t>Solventum™ National Untrimmed Arithmetic Average Length of Stay</t>
  </si>
  <si>
    <t>Exempt from One-Day and Same-Day Payment Adjustments</t>
  </si>
  <si>
    <t>Solventum™ DRG service line</t>
  </si>
  <si>
    <t>Transfer payment amount</t>
  </si>
  <si>
    <t>Transfer adjusted DRG base payment</t>
  </si>
  <si>
    <t>DRG outlier payment</t>
  </si>
  <si>
    <t>Pre-transfer DRG base payment</t>
  </si>
  <si>
    <t>Final DRG base payment</t>
  </si>
  <si>
    <t>Pre-partial eligibility total DRG payment</t>
  </si>
  <si>
    <t>Final allowed amount</t>
  </si>
  <si>
    <t>Estimated hospital loss</t>
  </si>
  <si>
    <t>Are covered days less than length of stay?</t>
  </si>
  <si>
    <t>E9 x E30</t>
  </si>
  <si>
    <t>Max of (E47 - E45) or $0</t>
  </si>
  <si>
    <t>If E48 &gt; E26, then Yes, else No</t>
  </si>
  <si>
    <t>E45 + E50</t>
  </si>
  <si>
    <t>Max of (E56 - E58 - E59) or $0</t>
  </si>
  <si>
    <t>E22</t>
  </si>
  <si>
    <t>E29</t>
  </si>
  <si>
    <t>E37</t>
  </si>
  <si>
    <t>E38</t>
  </si>
  <si>
    <t>E50</t>
  </si>
  <si>
    <t>E53</t>
  </si>
  <si>
    <t>E56</t>
  </si>
  <si>
    <t>Final reimbursement amount</t>
  </si>
  <si>
    <t>E60</t>
  </si>
  <si>
    <t>3. Portions of these documents have been reproduced with permission of Solventum™ © 2025. All Rights Reserved.</t>
  </si>
  <si>
    <t>The amount of patient liability, if applicable.</t>
  </si>
  <si>
    <t>Description for the base DRG code, populated from the "DRG Table" worksheet based on the APR DRG code entered in cell E17.</t>
  </si>
  <si>
    <t>Solventum™ DRG service line, populated from the "DRG Table" worksheet based on the APR DRG code entered in cell E17.</t>
  </si>
  <si>
    <t>Solventum™ national untrimmed arithmetic average length of stay (ALOS) for the APR DRG code. 
Populated from the "DRG Table" worksheet based on the APR DRG code entered in cell E17.</t>
  </si>
  <si>
    <t>Solventum™ national HSRV relative weight, populated from the "DRG Table" worksheet based on the APR DRG code entered in cell E17.</t>
  </si>
  <si>
    <t>Indicator of whether the base DRG is exempt for one-day and same-day payment adjustments, populated from the "DRG Table" worksheet based on the APR DRG code entered in cell E17.</t>
  </si>
  <si>
    <t>Outlier loss threshold by base DRG and severity of illness combination, populated from the "DRG Table" worksheet based on the APR DRG code entered in cell E17. See the "DRG Table" worksheet for information about the version 42 APR DRG outlier threshold calculations.</t>
  </si>
  <si>
    <t>The provider name, populated from the "Provider Table" worksheet based on the provider Medicaid ID entered in cell E16.</t>
  </si>
  <si>
    <t>The DRG base rate for the provider, populated from the "Provider Table" worksheet based on the provider Medicaid ID entered in cell E16.</t>
  </si>
  <si>
    <t>The provider-specific cost-to-charge ratio (CCR), which is used to calculate outlier payments. Providers that do not have hospital-specific DRG base rates are assigned the statewide average CCR. Populated from the "Provider Table" worksheet based on the provider Medicaid ID entered in cell E16.</t>
  </si>
  <si>
    <r>
      <t>This DRG Payment Calculator effective October 1, 2025, is based on APR DRG version 42 and payment system parameters and additional payment system updates determined by the South Carolina Department of Health and Human Services, including:
▪</t>
    </r>
    <r>
      <rPr>
        <b/>
        <sz val="10"/>
        <color theme="1"/>
        <rFont val="Arial"/>
        <family val="2"/>
      </rPr>
      <t xml:space="preserve"> DRG Table: </t>
    </r>
    <r>
      <rPr>
        <sz val="10"/>
        <color theme="1"/>
        <rFont val="Arial"/>
        <family val="2"/>
      </rPr>
      <t xml:space="preserve">Updated to version 42 APR DRGs, Solventum™ HSRV relative weights and average lengths of stay, and outlier thresholds.
▪ </t>
    </r>
    <r>
      <rPr>
        <b/>
        <sz val="10"/>
        <color theme="1"/>
        <rFont val="Arial"/>
        <family val="2"/>
      </rPr>
      <t>Provider Table:</t>
    </r>
    <r>
      <rPr>
        <sz val="10"/>
        <color theme="1"/>
        <rFont val="Arial"/>
        <family val="2"/>
      </rPr>
      <t xml:space="preserve"> Updated to version 42 hospital-specific and statewide DRG base rates and outlier cost-to-charge ratios (CCRs).</t>
    </r>
  </si>
  <si>
    <t>September 19, 2025</t>
  </si>
  <si>
    <t>Payment system effective October 1, 2025; Updated September 19, 2025</t>
  </si>
  <si>
    <t>The six-digit Medicaid provider ID. If the provider is a South Carolina hospital and does not have a hospital-specific base rate, "Other_SC" should be entered. If the provider is an out-of-state hospital and does not have a hospital-specific base rate, "Other_OOS" should be entered.</t>
  </si>
  <si>
    <t>4-digit inclusive of the base DRG and SOI; used for look ups to the DRG table</t>
  </si>
  <si>
    <t>Lookup from the DRG Table</t>
  </si>
  <si>
    <t>E29 x E23</t>
  </si>
  <si>
    <t>If E34 = Yes, then ((E32 / E24) x E11)), else $0</t>
  </si>
  <si>
    <t>If E34 = Yes and E35 is less than E32, then Yes, else No</t>
  </si>
  <si>
    <t>If E36 = Yes, then E35, else E32</t>
  </si>
  <si>
    <t>If E39, E40, or E41 is Yes, then Yes, else No</t>
  </si>
  <si>
    <t>If E10 = 1, then Yes, else No</t>
  </si>
  <si>
    <t>If E10 = 0, then Yes, else No</t>
  </si>
  <si>
    <t>If E42 = Yes, then E37. If E43 = Yes, then (E37 / E24). 
If E44 = Yes, then (E37 / E24) x 0.5, else E37</t>
  </si>
  <si>
    <t>If E49 = Yes, then ((E48 - E26) x E19), else $0</t>
  </si>
  <si>
    <t>If E11 &lt; E10, then Yes, else No</t>
  </si>
  <si>
    <t>If E54 = No, then 1.00, else (E11 / E10)</t>
  </si>
  <si>
    <t>If E54 = No, E52, else (E52 x E55)</t>
  </si>
  <si>
    <t>2. DRG Service Line is based on the Solventum™ DRG Service Line, with adjustments to assign DRGs 626 and 640 to "Normal Newborn" and the remaining DRGs in MDC 15 to "Neonate". DRG service lines are for informational purposes only and do not impact South Carolina Medicaid DRG payments.</t>
  </si>
  <si>
    <r>
      <t xml:space="preserve">For more information about the calculation of payments for inpatient hospital stays covered by South Carolina Medicaid's fee-for-service program and reimbursed through South Carolina's DRG-based payment system, please refer to the "APR DRG" page on the Department of Health and Human Services website at </t>
    </r>
    <r>
      <rPr>
        <u/>
        <sz val="10"/>
        <rFont val="Arial"/>
        <family val="2"/>
      </rPr>
      <t>https://www.scdhhs.gov/providers/apr-drg.</t>
    </r>
    <r>
      <rPr>
        <sz val="10"/>
        <rFont val="Arial"/>
        <family val="2"/>
      </rPr>
      <t xml:space="preserve">
Questions related to South Carolina's DRG-based payment system may also be submitted to SCDHHS through the email address HospitalDataRequest@scdhhs.gov. </t>
    </r>
  </si>
  <si>
    <t xml:space="preserve">Bon Secours St. Francis Hospital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</si>
</sst>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3" formatCode="_(* #,##0.00_);_(* \(#,##0.00\);_(* &quot;-&quot;??_);_(@_)"/>
    <numFmt numFmtId="164" formatCode="0.0000"/>
    <numFmt numFmtId="165" formatCode="#,##0.0000"/>
    <numFmt numFmtId="166" formatCode="&quot;$&quot;#,##0"/>
    <numFmt numFmtId="167" formatCode="&quot;$&quot;#,##0.00"/>
    <numFmt numFmtId="168" formatCode="_(* #,##0_);_(* \(#,##0\);_(* &quot;-&quot;??_);_(@_)"/>
    <numFmt numFmtId="169" formatCode="0.0_);[Red]\(0.0\)"/>
  </numFmts>
  <fonts count="25" x14ac:knownFonts="1">
    <font>
      <sz val="11"/>
      <color theme="1"/>
      <name val="Aptos Narrow"/>
      <family val="2"/>
      <scheme val="minor"/>
    </font>
    <font>
      <sz val="10"/>
      <color theme="1"/>
      <name val="Arial"/>
      <family val="2"/>
    </font>
    <font>
      <sz val="10"/>
      <color theme="1"/>
      <name val="Arial"/>
      <family val="2"/>
    </font>
    <font>
      <sz val="11"/>
      <color theme="1"/>
      <name val="Aptos Narrow"/>
      <family val="2"/>
      <scheme val="minor"/>
    </font>
    <font>
      <sz val="11"/>
      <color theme="0"/>
      <name val="Aptos Narrow"/>
      <family val="2"/>
      <scheme val="minor"/>
    </font>
    <font>
      <b/>
      <sz val="10"/>
      <name val="Arial"/>
      <family val="2"/>
    </font>
    <font>
      <b/>
      <sz val="10"/>
      <color theme="0"/>
      <name val="Arial"/>
      <family val="2"/>
    </font>
    <font>
      <sz val="10"/>
      <color theme="1"/>
      <name val="Arial"/>
      <family val="2"/>
    </font>
    <font>
      <sz val="10"/>
      <name val="Arial"/>
      <family val="2"/>
    </font>
    <font>
      <b/>
      <sz val="10"/>
      <color theme="1"/>
      <name val="Arial"/>
      <family val="2"/>
    </font>
    <font>
      <b/>
      <sz val="10"/>
      <color rgb="FF0070C0"/>
      <name val="Arial"/>
      <family val="2"/>
    </font>
    <font>
      <sz val="11"/>
      <color theme="1"/>
      <name val="Arial"/>
      <family val="2"/>
    </font>
    <font>
      <sz val="10"/>
      <color theme="0"/>
      <name val="Arial"/>
      <family val="2"/>
    </font>
    <font>
      <b/>
      <sz val="20"/>
      <color theme="0"/>
      <name val="Arial"/>
      <family val="2"/>
    </font>
    <font>
      <b/>
      <sz val="12"/>
      <color theme="0"/>
      <name val="Arial"/>
      <family val="2"/>
    </font>
    <font>
      <sz val="10"/>
      <color indexed="9"/>
      <name val="Arial"/>
      <family val="2"/>
    </font>
    <font>
      <sz val="11"/>
      <color theme="0"/>
      <name val="Arial"/>
      <family val="2"/>
    </font>
    <font>
      <b/>
      <i/>
      <sz val="10"/>
      <name val="Arial"/>
      <family val="2"/>
    </font>
    <font>
      <b/>
      <sz val="20"/>
      <color indexed="9"/>
      <name val="Arial"/>
      <family val="2"/>
    </font>
    <font>
      <b/>
      <sz val="12"/>
      <color indexed="9"/>
      <name val="Arial"/>
      <family val="2"/>
    </font>
    <font>
      <b/>
      <sz val="10"/>
      <name val="Arial Narrow"/>
      <family val="2"/>
    </font>
    <font>
      <u/>
      <sz val="10"/>
      <name val="Arial"/>
      <family val="2"/>
    </font>
    <font>
      <sz val="10"/>
      <color indexed="8"/>
      <name val="Arial"/>
      <family val="2"/>
    </font>
    <font>
      <sz val="11"/>
      <color rgb="FF0070C0"/>
      <name val="Arial"/>
      <family val="2"/>
    </font>
    <font>
      <sz val="10"/>
      <color rgb="FF000000"/>
      <name val="Arial"/>
      <family val="2"/>
    </font>
  </fonts>
  <fills count="9">
    <fill>
      <patternFill patternType="none"/>
    </fill>
    <fill>
      <patternFill patternType="gray125"/>
    </fill>
    <fill>
      <patternFill patternType="solid">
        <fgColor theme="0"/>
        <bgColor indexed="64"/>
      </patternFill>
    </fill>
    <fill>
      <patternFill patternType="solid">
        <fgColor rgb="FF0A4977"/>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rgb="FFD9E1F2"/>
        <bgColor indexed="64"/>
      </patternFill>
    </fill>
    <fill>
      <patternFill patternType="solid">
        <fgColor indexed="9"/>
        <bgColor indexed="64"/>
      </patternFill>
    </fill>
  </fills>
  <borders count="5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style="thin">
        <color theme="0"/>
      </bottom>
      <diagonal/>
    </border>
    <border>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style="thin">
        <color indexed="64"/>
      </left>
      <right style="thin">
        <color theme="2"/>
      </right>
      <top style="thin">
        <color theme="0"/>
      </top>
      <bottom style="thin">
        <color theme="2"/>
      </bottom>
      <diagonal/>
    </border>
    <border>
      <left style="thin">
        <color theme="2"/>
      </left>
      <right style="thin">
        <color theme="2"/>
      </right>
      <top style="thin">
        <color theme="0"/>
      </top>
      <bottom style="thin">
        <color theme="2"/>
      </bottom>
      <diagonal/>
    </border>
    <border>
      <left style="thin">
        <color theme="2"/>
      </left>
      <right style="thin">
        <color indexed="64"/>
      </right>
      <top style="thin">
        <color theme="0"/>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style="thin">
        <color indexed="64"/>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indexed="64"/>
      </right>
      <top style="thin">
        <color theme="2"/>
      </top>
      <bottom/>
      <diagonal/>
    </border>
    <border>
      <left style="thin">
        <color auto="1"/>
      </left>
      <right/>
      <top/>
      <bottom style="thin">
        <color theme="2"/>
      </bottom>
      <diagonal/>
    </border>
    <border>
      <left/>
      <right/>
      <top/>
      <bottom style="thin">
        <color theme="2"/>
      </bottom>
      <diagonal/>
    </border>
    <border>
      <left/>
      <right style="thin">
        <color indexed="64"/>
      </right>
      <top/>
      <bottom style="thin">
        <color theme="2"/>
      </bottom>
      <diagonal/>
    </border>
    <border>
      <left style="thin">
        <color auto="1"/>
      </left>
      <right/>
      <top style="thin">
        <color theme="2"/>
      </top>
      <bottom style="thin">
        <color theme="2"/>
      </bottom>
      <diagonal/>
    </border>
    <border>
      <left/>
      <right/>
      <top style="thin">
        <color theme="2"/>
      </top>
      <bottom style="thin">
        <color theme="2"/>
      </bottom>
      <diagonal/>
    </border>
    <border>
      <left/>
      <right style="thin">
        <color indexed="64"/>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style="thin">
        <color theme="2"/>
      </right>
      <top style="thin">
        <color theme="2"/>
      </top>
      <bottom style="thin">
        <color indexed="64"/>
      </bottom>
      <diagonal/>
    </border>
    <border>
      <left style="thin">
        <color theme="2"/>
      </left>
      <right style="thin">
        <color indexed="64"/>
      </right>
      <top style="thin">
        <color theme="2"/>
      </top>
      <bottom style="thin">
        <color indexed="64"/>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right/>
      <top style="thin">
        <color theme="0"/>
      </top>
      <bottom style="thin">
        <color theme="0"/>
      </bottom>
      <diagonal/>
    </border>
    <border>
      <left/>
      <right style="thin">
        <color auto="1"/>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theme="2"/>
      </right>
      <top/>
      <bottom style="thin">
        <color theme="2"/>
      </bottom>
      <diagonal/>
    </border>
    <border>
      <left style="thin">
        <color theme="2"/>
      </left>
      <right style="thin">
        <color theme="2"/>
      </right>
      <top/>
      <bottom style="thin">
        <color theme="2"/>
      </bottom>
      <diagonal/>
    </border>
    <border>
      <left style="thin">
        <color theme="2"/>
      </left>
      <right style="thin">
        <color indexed="64"/>
      </right>
      <top/>
      <bottom style="thin">
        <color theme="2"/>
      </bottom>
      <diagonal/>
    </border>
  </borders>
  <cellStyleXfs count="13">
    <xf numFmtId="0" fontId="0" fillId="0" borderId="0"/>
    <xf numFmtId="0" fontId="7" fillId="0" borderId="0"/>
    <xf numFmtId="43" fontId="7" fillId="0" borderId="0" applyFont="0" applyFill="0" applyBorder="0" applyAlignment="0" applyProtection="0"/>
    <xf numFmtId="0" fontId="8" fillId="0" borderId="0"/>
    <xf numFmtId="0" fontId="3" fillId="0" borderId="0"/>
    <xf numFmtId="0" fontId="3" fillId="0" borderId="0"/>
    <xf numFmtId="9" fontId="3"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3" fillId="0" borderId="0"/>
    <xf numFmtId="0" fontId="3" fillId="0" borderId="0"/>
    <xf numFmtId="0" fontId="3" fillId="0" borderId="0"/>
  </cellStyleXfs>
  <cellXfs count="252">
    <xf numFmtId="0" fontId="0" fillId="0" borderId="0" xfId="0"/>
    <xf numFmtId="0" fontId="5" fillId="2" borderId="3" xfId="0" applyFont="1" applyFill="1" applyBorder="1" applyAlignment="1">
      <alignment wrapText="1"/>
    </xf>
    <xf numFmtId="0" fontId="5" fillId="2" borderId="3" xfId="0" applyFont="1" applyFill="1" applyBorder="1"/>
    <xf numFmtId="0" fontId="5" fillId="2" borderId="3" xfId="0" applyFont="1" applyFill="1" applyBorder="1" applyAlignment="1">
      <alignment horizontal="center" wrapText="1"/>
    </xf>
    <xf numFmtId="0" fontId="13" fillId="3" borderId="0" xfId="0" applyFont="1" applyFill="1" applyAlignment="1">
      <alignment horizontal="centerContinuous" vertical="center"/>
    </xf>
    <xf numFmtId="0" fontId="14" fillId="3" borderId="0" xfId="0" applyFont="1" applyFill="1" applyAlignment="1">
      <alignment horizontal="centerContinuous" vertical="center"/>
    </xf>
    <xf numFmtId="0" fontId="0" fillId="2" borderId="0" xfId="0" applyFill="1"/>
    <xf numFmtId="0" fontId="0" fillId="2" borderId="0" xfId="0" applyFill="1" applyAlignment="1">
      <alignment vertical="center"/>
    </xf>
    <xf numFmtId="0" fontId="7" fillId="2" borderId="0" xfId="0" applyFont="1" applyFill="1"/>
    <xf numFmtId="0" fontId="7" fillId="2" borderId="0" xfId="0" applyFont="1" applyFill="1" applyAlignment="1">
      <alignment horizontal="center"/>
    </xf>
    <xf numFmtId="168" fontId="7" fillId="2" borderId="0" xfId="8" applyNumberFormat="1" applyFont="1" applyFill="1" applyBorder="1" applyAlignment="1">
      <alignment horizontal="left" vertical="center"/>
    </xf>
    <xf numFmtId="168" fontId="15" fillId="2" borderId="0" xfId="8" applyNumberFormat="1" applyFont="1" applyFill="1" applyBorder="1" applyAlignment="1">
      <alignment horizontal="left" vertical="center"/>
    </xf>
    <xf numFmtId="0" fontId="14" fillId="3" borderId="3" xfId="0" applyFont="1" applyFill="1" applyBorder="1" applyAlignment="1">
      <alignment horizontal="centerContinuous" vertical="center"/>
    </xf>
    <xf numFmtId="0" fontId="4" fillId="3" borderId="3" xfId="0" applyFont="1" applyFill="1" applyBorder="1" applyAlignment="1">
      <alignment horizontal="centerContinuous"/>
    </xf>
    <xf numFmtId="0" fontId="0" fillId="0" borderId="1" xfId="0" applyBorder="1"/>
    <xf numFmtId="0" fontId="17" fillId="5" borderId="1" xfId="0" applyFont="1" applyFill="1" applyBorder="1" applyAlignment="1">
      <alignment vertical="center"/>
    </xf>
    <xf numFmtId="0" fontId="4" fillId="2" borderId="1" xfId="0" applyFont="1" applyFill="1" applyBorder="1"/>
    <xf numFmtId="0" fontId="5" fillId="2" borderId="1" xfId="0" applyFont="1" applyFill="1" applyBorder="1" applyAlignment="1">
      <alignment horizontal="center" vertical="center"/>
    </xf>
    <xf numFmtId="168" fontId="0" fillId="2" borderId="1" xfId="8" applyNumberFormat="1" applyFont="1" applyFill="1" applyBorder="1" applyAlignment="1">
      <alignment horizontal="left" vertical="center"/>
    </xf>
    <xf numFmtId="49" fontId="7" fillId="2" borderId="4" xfId="0" applyNumberFormat="1" applyFont="1" applyFill="1" applyBorder="1"/>
    <xf numFmtId="4" fontId="7" fillId="2" borderId="4" xfId="0" applyNumberFormat="1" applyFont="1" applyFill="1" applyBorder="1"/>
    <xf numFmtId="0" fontId="7" fillId="2" borderId="4" xfId="0" applyFont="1" applyFill="1" applyBorder="1" applyAlignment="1">
      <alignment horizontal="center"/>
    </xf>
    <xf numFmtId="165" fontId="7" fillId="2" borderId="4" xfId="0" applyNumberFormat="1" applyFont="1" applyFill="1" applyBorder="1"/>
    <xf numFmtId="0" fontId="7" fillId="2" borderId="0" xfId="0" applyFont="1" applyFill="1" applyAlignment="1">
      <alignment vertical="center"/>
    </xf>
    <xf numFmtId="0" fontId="7" fillId="2" borderId="0" xfId="1" applyFill="1"/>
    <xf numFmtId="0" fontId="8" fillId="0" borderId="19" xfId="0" applyFont="1" applyBorder="1" applyAlignment="1">
      <alignment vertical="center" wrapText="1"/>
    </xf>
    <xf numFmtId="0" fontId="8" fillId="2" borderId="20" xfId="0" applyFont="1" applyFill="1" applyBorder="1" applyAlignment="1">
      <alignment vertical="center" wrapText="1"/>
    </xf>
    <xf numFmtId="0" fontId="8" fillId="0" borderId="22" xfId="0" applyFont="1" applyBorder="1" applyAlignment="1">
      <alignment vertical="center" wrapText="1"/>
    </xf>
    <xf numFmtId="0" fontId="8" fillId="2" borderId="23" xfId="0" applyFont="1" applyFill="1" applyBorder="1" applyAlignment="1">
      <alignmen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8" fillId="2" borderId="21" xfId="0" applyFont="1" applyFill="1" applyBorder="1" applyAlignment="1">
      <alignment horizontal="center" vertical="center"/>
    </xf>
    <xf numFmtId="0" fontId="8" fillId="2" borderId="22" xfId="0" applyFont="1" applyFill="1" applyBorder="1" applyAlignment="1">
      <alignment vertical="center" wrapText="1"/>
    </xf>
    <xf numFmtId="0" fontId="8" fillId="2" borderId="18" xfId="0" applyFont="1" applyFill="1" applyBorder="1" applyAlignment="1">
      <alignment horizontal="center" vertical="center"/>
    </xf>
    <xf numFmtId="0" fontId="8" fillId="2" borderId="19" xfId="0" applyFont="1" applyFill="1" applyBorder="1" applyAlignment="1">
      <alignment vertical="center" wrapText="1"/>
    </xf>
    <xf numFmtId="0" fontId="8" fillId="0" borderId="18" xfId="0" applyFont="1" applyBorder="1" applyAlignment="1">
      <alignment horizontal="center" vertical="center"/>
    </xf>
    <xf numFmtId="0" fontId="8" fillId="0" borderId="20" xfId="0" applyFont="1" applyBorder="1" applyAlignment="1">
      <alignment vertical="center" wrapText="1"/>
    </xf>
    <xf numFmtId="0" fontId="8" fillId="0" borderId="21"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vertical="center" wrapText="1"/>
    </xf>
    <xf numFmtId="0" fontId="8" fillId="0" borderId="35" xfId="0" applyFont="1" applyBorder="1" applyAlignment="1">
      <alignment vertical="center" wrapText="1"/>
    </xf>
    <xf numFmtId="0" fontId="8" fillId="8" borderId="8" xfId="9" applyFill="1" applyBorder="1" applyAlignment="1">
      <alignment wrapText="1"/>
    </xf>
    <xf numFmtId="0" fontId="8" fillId="8" borderId="0" xfId="9" applyFill="1" applyAlignment="1">
      <alignment wrapText="1"/>
    </xf>
    <xf numFmtId="0" fontId="8" fillId="8" borderId="9" xfId="9" applyFill="1" applyBorder="1" applyAlignment="1">
      <alignment wrapText="1"/>
    </xf>
    <xf numFmtId="15" fontId="5" fillId="2" borderId="8" xfId="9" quotePrefix="1" applyNumberFormat="1" applyFont="1" applyFill="1" applyBorder="1" applyAlignment="1">
      <alignment horizontal="left" vertical="center" wrapText="1"/>
    </xf>
    <xf numFmtId="15" fontId="5" fillId="2" borderId="0" xfId="9" quotePrefix="1" applyNumberFormat="1" applyFont="1" applyFill="1" applyAlignment="1">
      <alignment horizontal="left" vertical="center" wrapText="1"/>
    </xf>
    <xf numFmtId="15" fontId="5" fillId="2" borderId="9" xfId="9" quotePrefix="1" applyNumberFormat="1" applyFont="1" applyFill="1" applyBorder="1" applyAlignment="1">
      <alignment horizontal="left" vertical="center" wrapText="1"/>
    </xf>
    <xf numFmtId="169" fontId="22" fillId="8" borderId="8" xfId="9" applyNumberFormat="1" applyFont="1" applyFill="1" applyBorder="1" applyAlignment="1">
      <alignment horizontal="left" vertical="center" wrapText="1"/>
    </xf>
    <xf numFmtId="169" fontId="22" fillId="8" borderId="0" xfId="9" applyNumberFormat="1" applyFont="1" applyFill="1" applyAlignment="1">
      <alignment horizontal="left" vertical="center" wrapText="1"/>
    </xf>
    <xf numFmtId="169" fontId="22" fillId="8" borderId="9" xfId="9" applyNumberFormat="1" applyFont="1" applyFill="1" applyBorder="1" applyAlignment="1">
      <alignment horizontal="left" vertical="center" wrapText="1"/>
    </xf>
    <xf numFmtId="0" fontId="18" fillId="3" borderId="5" xfId="9" applyFont="1" applyFill="1" applyBorder="1" applyAlignment="1">
      <alignment horizontal="centerContinuous" vertical="center"/>
    </xf>
    <xf numFmtId="0" fontId="18" fillId="3" borderId="7" xfId="9" applyFont="1" applyFill="1" applyBorder="1" applyAlignment="1">
      <alignment horizontal="centerContinuous" vertical="center"/>
    </xf>
    <xf numFmtId="0" fontId="18" fillId="3" borderId="9" xfId="9" applyFont="1" applyFill="1" applyBorder="1" applyAlignment="1">
      <alignment horizontal="centerContinuous" vertical="center"/>
    </xf>
    <xf numFmtId="0" fontId="19" fillId="3" borderId="10" xfId="9" applyFont="1" applyFill="1" applyBorder="1" applyAlignment="1">
      <alignment horizontal="centerContinuous" vertical="center"/>
    </xf>
    <xf numFmtId="0" fontId="19" fillId="3" borderId="3" xfId="9" applyFont="1" applyFill="1" applyBorder="1" applyAlignment="1">
      <alignment horizontal="centerContinuous" vertical="center"/>
    </xf>
    <xf numFmtId="0" fontId="19" fillId="3" borderId="11" xfId="9" applyFont="1" applyFill="1" applyBorder="1" applyAlignment="1">
      <alignment horizontal="centerContinuous" vertical="center"/>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2" xfId="0" applyFont="1" applyFill="1" applyBorder="1" applyAlignment="1">
      <alignment horizontal="left" vertical="center"/>
    </xf>
    <xf numFmtId="0" fontId="5" fillId="7" borderId="13" xfId="0" applyFont="1" applyFill="1" applyBorder="1" applyAlignment="1">
      <alignment horizontal="left" vertical="center"/>
    </xf>
    <xf numFmtId="0" fontId="5" fillId="7" borderId="14" xfId="0" applyFont="1" applyFill="1" applyBorder="1" applyAlignment="1">
      <alignment horizontal="left" vertical="center"/>
    </xf>
    <xf numFmtId="0" fontId="8" fillId="5" borderId="18"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4" xfId="0" applyFont="1" applyFill="1" applyBorder="1" applyAlignment="1">
      <alignment horizontal="center" vertical="center"/>
    </xf>
    <xf numFmtId="0" fontId="7" fillId="2" borderId="0" xfId="1" applyFill="1" applyAlignment="1">
      <alignment vertical="center"/>
    </xf>
    <xf numFmtId="0" fontId="18" fillId="3" borderId="5" xfId="9" applyFont="1" applyFill="1" applyBorder="1" applyAlignment="1">
      <alignment horizontal="centerContinuous" wrapText="1"/>
    </xf>
    <xf numFmtId="0" fontId="18" fillId="3" borderId="7" xfId="9" applyFont="1" applyFill="1" applyBorder="1" applyAlignment="1">
      <alignment horizontal="centerContinuous" wrapText="1"/>
    </xf>
    <xf numFmtId="0" fontId="18" fillId="3" borderId="0" xfId="9" applyFont="1" applyFill="1" applyAlignment="1">
      <alignment horizontal="centerContinuous" wrapText="1"/>
    </xf>
    <xf numFmtId="0" fontId="18" fillId="3" borderId="9" xfId="9" applyFont="1" applyFill="1" applyBorder="1" applyAlignment="1">
      <alignment horizontal="centerContinuous" wrapText="1"/>
    </xf>
    <xf numFmtId="0" fontId="19" fillId="3" borderId="8" xfId="9" applyFont="1" applyFill="1" applyBorder="1" applyAlignment="1">
      <alignment horizontal="centerContinuous" wrapText="1"/>
    </xf>
    <xf numFmtId="4" fontId="5" fillId="7" borderId="0" xfId="9" quotePrefix="1" applyNumberFormat="1" applyFont="1" applyFill="1" applyAlignment="1">
      <alignment horizontal="left" vertical="center" wrapText="1"/>
    </xf>
    <xf numFmtId="4" fontId="5" fillId="7" borderId="9" xfId="9" quotePrefix="1" applyNumberFormat="1" applyFont="1" applyFill="1" applyBorder="1" applyAlignment="1">
      <alignment horizontal="left" vertical="center" wrapText="1"/>
    </xf>
    <xf numFmtId="15" fontId="5" fillId="2" borderId="8" xfId="9" quotePrefix="1" applyNumberFormat="1" applyFont="1" applyFill="1" applyBorder="1" applyAlignment="1">
      <alignment horizontal="left" wrapText="1"/>
    </xf>
    <xf numFmtId="0" fontId="5" fillId="2" borderId="0" xfId="9" applyFont="1" applyFill="1" applyAlignment="1">
      <alignment horizontal="centerContinuous" wrapText="1"/>
    </xf>
    <xf numFmtId="0" fontId="5" fillId="2" borderId="9" xfId="9" applyFont="1" applyFill="1" applyBorder="1" applyAlignment="1">
      <alignment horizontal="centerContinuous" wrapText="1"/>
    </xf>
    <xf numFmtId="15" fontId="5" fillId="2" borderId="8" xfId="9" quotePrefix="1" applyNumberFormat="1" applyFont="1" applyFill="1" applyBorder="1" applyAlignment="1">
      <alignment horizontal="left" vertical="center"/>
    </xf>
    <xf numFmtId="15" fontId="5" fillId="7" borderId="8" xfId="9" quotePrefix="1" applyNumberFormat="1" applyFont="1" applyFill="1" applyBorder="1" applyAlignment="1">
      <alignment horizontal="left" vertical="center" indent="2"/>
    </xf>
    <xf numFmtId="0" fontId="13" fillId="3" borderId="5" xfId="9" applyFont="1" applyFill="1" applyBorder="1" applyAlignment="1">
      <alignment horizontal="centerContinuous" wrapText="1"/>
    </xf>
    <xf numFmtId="0" fontId="13" fillId="3" borderId="7" xfId="9" applyFont="1" applyFill="1" applyBorder="1" applyAlignment="1">
      <alignment horizontal="centerContinuous" wrapText="1"/>
    </xf>
    <xf numFmtId="0" fontId="14" fillId="3" borderId="9" xfId="9" applyFont="1" applyFill="1" applyBorder="1" applyAlignment="1">
      <alignment horizontal="centerContinuous" wrapText="1"/>
    </xf>
    <xf numFmtId="0" fontId="14" fillId="3" borderId="8" xfId="9" applyFont="1" applyFill="1" applyBorder="1" applyAlignment="1">
      <alignment horizontal="centerContinuous" wrapText="1"/>
    </xf>
    <xf numFmtId="0" fontId="7" fillId="4" borderId="6" xfId="0" applyFont="1" applyFill="1" applyBorder="1" applyAlignment="1">
      <alignment horizontal="center" vertic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8" xfId="0" applyFont="1" applyFill="1" applyBorder="1" applyAlignment="1">
      <alignment horizontal="center" vertical="center"/>
    </xf>
    <xf numFmtId="0" fontId="0" fillId="3" borderId="9" xfId="0" applyFill="1" applyBorder="1" applyAlignment="1">
      <alignment horizontal="centerContinuous"/>
    </xf>
    <xf numFmtId="0" fontId="4" fillId="3" borderId="11" xfId="0" applyFont="1" applyFill="1" applyBorder="1" applyAlignment="1">
      <alignment horizontal="centerContinuous"/>
    </xf>
    <xf numFmtId="0" fontId="17" fillId="6" borderId="2" xfId="0" applyFont="1" applyFill="1" applyBorder="1" applyAlignment="1">
      <alignment horizontal="center"/>
    </xf>
    <xf numFmtId="0" fontId="5" fillId="2" borderId="2" xfId="0" applyFont="1" applyFill="1" applyBorder="1" applyAlignment="1">
      <alignment horizontal="center" vertical="center"/>
    </xf>
    <xf numFmtId="0" fontId="6" fillId="3" borderId="9" xfId="0" applyFont="1" applyFill="1" applyBorder="1" applyAlignment="1">
      <alignment horizontal="left" vertical="center"/>
    </xf>
    <xf numFmtId="0" fontId="7" fillId="2" borderId="9" xfId="0" applyFont="1" applyFill="1" applyBorder="1" applyAlignment="1">
      <alignment horizontal="left" vertical="center" wrapText="1"/>
    </xf>
    <xf numFmtId="0" fontId="7" fillId="2" borderId="9" xfId="0" applyFont="1" applyFill="1" applyBorder="1" applyAlignment="1">
      <alignment horizontal="left" vertical="center"/>
    </xf>
    <xf numFmtId="0" fontId="8" fillId="2" borderId="9" xfId="0" applyFont="1" applyFill="1" applyBorder="1" applyAlignment="1">
      <alignment horizontal="left" vertical="center" wrapText="1"/>
    </xf>
    <xf numFmtId="0" fontId="7" fillId="2" borderId="9" xfId="0" applyFont="1" applyFill="1" applyBorder="1" applyAlignment="1">
      <alignment vertical="center"/>
    </xf>
    <xf numFmtId="0" fontId="8" fillId="2" borderId="9" xfId="0" applyFont="1" applyFill="1" applyBorder="1" applyAlignment="1">
      <alignment horizontal="left" vertical="center"/>
    </xf>
    <xf numFmtId="0" fontId="8" fillId="2" borderId="3" xfId="0" applyFont="1" applyFill="1" applyBorder="1" applyAlignment="1">
      <alignment horizontal="left" vertical="center"/>
    </xf>
    <xf numFmtId="168" fontId="15" fillId="2" borderId="3" xfId="8" applyNumberFormat="1" applyFont="1" applyFill="1" applyBorder="1" applyAlignment="1">
      <alignment horizontal="left" vertical="center"/>
    </xf>
    <xf numFmtId="167" fontId="11" fillId="2" borderId="3" xfId="0" applyNumberFormat="1" applyFont="1" applyFill="1" applyBorder="1" applyAlignment="1">
      <alignment horizontal="center" vertical="center"/>
    </xf>
    <xf numFmtId="0" fontId="8" fillId="2" borderId="11" xfId="0" applyFont="1" applyFill="1" applyBorder="1" applyAlignment="1">
      <alignment horizontal="left" vertical="center"/>
    </xf>
    <xf numFmtId="0" fontId="13" fillId="3" borderId="6" xfId="0" applyFont="1" applyFill="1" applyBorder="1" applyAlignment="1">
      <alignment horizontal="centerContinuous" vertical="center"/>
    </xf>
    <xf numFmtId="0" fontId="14" fillId="3" borderId="8" xfId="0" applyFont="1" applyFill="1" applyBorder="1" applyAlignment="1">
      <alignment horizontal="centerContinuous" vertical="center"/>
    </xf>
    <xf numFmtId="0" fontId="18" fillId="3" borderId="0" xfId="9" applyFont="1" applyFill="1" applyAlignment="1">
      <alignment horizontal="centerContinuous" vertical="center"/>
    </xf>
    <xf numFmtId="0" fontId="13" fillId="3" borderId="5" xfId="0" applyFont="1" applyFill="1" applyBorder="1" applyAlignment="1">
      <alignment horizontal="centerContinuous"/>
    </xf>
    <xf numFmtId="0" fontId="13" fillId="3" borderId="7" xfId="0" applyFont="1" applyFill="1" applyBorder="1" applyAlignment="1">
      <alignment horizontal="centerContinuous"/>
    </xf>
    <xf numFmtId="0" fontId="14" fillId="3" borderId="9" xfId="0" applyFont="1" applyFill="1" applyBorder="1" applyAlignment="1">
      <alignment horizontal="centerContinuous"/>
    </xf>
    <xf numFmtId="0" fontId="14" fillId="3" borderId="9" xfId="0" applyFont="1" applyFill="1" applyBorder="1" applyAlignment="1">
      <alignment horizontal="centerContinuous" vertical="center"/>
    </xf>
    <xf numFmtId="0" fontId="5" fillId="2" borderId="10" xfId="0" applyFont="1" applyFill="1" applyBorder="1" applyAlignment="1">
      <alignment wrapText="1"/>
    </xf>
    <xf numFmtId="0" fontId="5" fillId="2" borderId="11" xfId="0" applyFont="1" applyFill="1" applyBorder="1" applyAlignment="1">
      <alignment horizontal="center" wrapText="1"/>
    </xf>
    <xf numFmtId="164" fontId="7" fillId="2" borderId="9" xfId="0" applyNumberFormat="1" applyFont="1" applyFill="1" applyBorder="1"/>
    <xf numFmtId="49" fontId="7" fillId="2" borderId="3" xfId="0" applyNumberFormat="1" applyFont="1" applyFill="1" applyBorder="1"/>
    <xf numFmtId="49" fontId="7" fillId="2" borderId="3" xfId="0" applyNumberFormat="1" applyFont="1" applyFill="1" applyBorder="1" applyAlignment="1">
      <alignment horizontal="center"/>
    </xf>
    <xf numFmtId="4" fontId="7" fillId="2" borderId="3" xfId="0" applyNumberFormat="1" applyFont="1" applyFill="1" applyBorder="1"/>
    <xf numFmtId="49" fontId="7" fillId="2" borderId="0" xfId="0" applyNumberFormat="1" applyFont="1" applyFill="1"/>
    <xf numFmtId="4" fontId="7" fillId="2" borderId="0" xfId="0" applyNumberFormat="1" applyFont="1" applyFill="1"/>
    <xf numFmtId="0" fontId="7" fillId="2" borderId="3" xfId="0" applyFont="1" applyFill="1" applyBorder="1"/>
    <xf numFmtId="0" fontId="7" fillId="3" borderId="5" xfId="0" applyFont="1" applyFill="1" applyBorder="1" applyAlignment="1">
      <alignment horizontal="centerContinuous" vertical="center"/>
    </xf>
    <xf numFmtId="0" fontId="7" fillId="3" borderId="7" xfId="0" applyFont="1" applyFill="1" applyBorder="1" applyAlignment="1">
      <alignment horizontal="centerContinuous" vertical="center"/>
    </xf>
    <xf numFmtId="0" fontId="12" fillId="3" borderId="9" xfId="0" applyFont="1" applyFill="1" applyBorder="1" applyAlignment="1">
      <alignment horizontal="centerContinuous" vertical="center"/>
    </xf>
    <xf numFmtId="49" fontId="7" fillId="2" borderId="9" xfId="0" applyNumberFormat="1" applyFont="1" applyFill="1" applyBorder="1"/>
    <xf numFmtId="49" fontId="7" fillId="2" borderId="46" xfId="0" applyNumberFormat="1" applyFont="1" applyFill="1" applyBorder="1"/>
    <xf numFmtId="0" fontId="7" fillId="2" borderId="3" xfId="0" applyFont="1" applyFill="1" applyBorder="1" applyAlignment="1">
      <alignment horizontal="center"/>
    </xf>
    <xf numFmtId="165" fontId="7" fillId="2" borderId="3" xfId="0" applyNumberFormat="1" applyFont="1" applyFill="1" applyBorder="1"/>
    <xf numFmtId="49" fontId="7" fillId="2" borderId="11" xfId="0" applyNumberFormat="1" applyFont="1" applyFill="1" applyBorder="1"/>
    <xf numFmtId="0" fontId="7" fillId="2" borderId="0" xfId="0" applyFont="1" applyFill="1" applyAlignment="1">
      <alignment horizontal="left" vertical="center"/>
    </xf>
    <xf numFmtId="0" fontId="8" fillId="2" borderId="47" xfId="0" applyFont="1" applyFill="1" applyBorder="1" applyAlignment="1">
      <alignment horizontal="center" vertical="center"/>
    </xf>
    <xf numFmtId="0" fontId="8" fillId="2" borderId="48" xfId="0" applyFont="1" applyFill="1" applyBorder="1" applyAlignment="1">
      <alignment vertical="center" wrapText="1"/>
    </xf>
    <xf numFmtId="0" fontId="8" fillId="2" borderId="49" xfId="0" applyFont="1" applyFill="1" applyBorder="1" applyAlignment="1">
      <alignment vertical="center" wrapText="1"/>
    </xf>
    <xf numFmtId="49" fontId="7" fillId="2" borderId="0" xfId="0" applyNumberFormat="1" applyFont="1" applyFill="1" applyAlignment="1">
      <alignment horizontal="center"/>
    </xf>
    <xf numFmtId="167" fontId="7" fillId="2" borderId="0" xfId="0" applyNumberFormat="1" applyFont="1" applyFill="1"/>
    <xf numFmtId="0" fontId="14" fillId="3" borderId="0" xfId="0" applyFont="1" applyFill="1" applyAlignment="1">
      <alignment horizontal="centerContinuous"/>
    </xf>
    <xf numFmtId="167" fontId="0" fillId="2" borderId="0" xfId="0" applyNumberFormat="1" applyFill="1"/>
    <xf numFmtId="4" fontId="0" fillId="2" borderId="0" xfId="0" applyNumberFormat="1" applyFill="1"/>
    <xf numFmtId="164" fontId="0" fillId="2" borderId="0" xfId="0" applyNumberFormat="1" applyFill="1"/>
    <xf numFmtId="165" fontId="0" fillId="2" borderId="0" xfId="0" applyNumberFormat="1" applyFill="1"/>
    <xf numFmtId="0" fontId="2" fillId="2" borderId="9" xfId="0" applyFont="1" applyFill="1" applyBorder="1" applyAlignment="1">
      <alignment vertical="center" wrapText="1"/>
    </xf>
    <xf numFmtId="0" fontId="0" fillId="2" borderId="0" xfId="0" applyFill="1" applyAlignment="1">
      <alignment horizontal="center"/>
    </xf>
    <xf numFmtId="0" fontId="8" fillId="2" borderId="8" xfId="9" applyFill="1" applyBorder="1" applyAlignment="1">
      <alignment vertical="center" wrapText="1"/>
    </xf>
    <xf numFmtId="0" fontId="8" fillId="2" borderId="0" xfId="9" applyFill="1" applyAlignment="1">
      <alignment vertical="center" wrapText="1"/>
    </xf>
    <xf numFmtId="0" fontId="8" fillId="2" borderId="9" xfId="9" applyFill="1" applyBorder="1" applyAlignment="1">
      <alignment vertical="center" wrapText="1"/>
    </xf>
    <xf numFmtId="166" fontId="7" fillId="2" borderId="4" xfId="0" applyNumberFormat="1" applyFont="1" applyFill="1" applyBorder="1"/>
    <xf numFmtId="166" fontId="7" fillId="2" borderId="3" xfId="0" applyNumberFormat="1" applyFont="1" applyFill="1" applyBorder="1"/>
    <xf numFmtId="0" fontId="1" fillId="2" borderId="9" xfId="0" applyFont="1" applyFill="1" applyBorder="1" applyAlignment="1">
      <alignment horizontal="left" vertical="center"/>
    </xf>
    <xf numFmtId="0" fontId="0" fillId="3" borderId="0" xfId="0" applyFill="1" applyAlignment="1">
      <alignment horizontal="centerContinuous"/>
    </xf>
    <xf numFmtId="0" fontId="6" fillId="3" borderId="0" xfId="0" applyFont="1" applyFill="1" applyAlignment="1">
      <alignment horizontal="left" vertical="center"/>
    </xf>
    <xf numFmtId="0" fontId="0" fillId="3" borderId="0" xfId="0" applyFill="1" applyAlignment="1">
      <alignment vertical="center"/>
    </xf>
    <xf numFmtId="167" fontId="11" fillId="5" borderId="0" xfId="0" applyNumberFormat="1" applyFont="1" applyFill="1" applyAlignment="1" applyProtection="1">
      <alignment horizontal="center" vertical="center"/>
      <protection locked="0"/>
    </xf>
    <xf numFmtId="3" fontId="11" fillId="5" borderId="0" xfId="0" applyNumberFormat="1" applyFont="1" applyFill="1" applyAlignment="1" applyProtection="1">
      <alignment horizontal="center" vertical="center"/>
      <protection locked="0"/>
    </xf>
    <xf numFmtId="0" fontId="8" fillId="0" borderId="0" xfId="0" applyFont="1" applyAlignment="1">
      <alignment horizontal="left" vertical="center"/>
    </xf>
    <xf numFmtId="0" fontId="11" fillId="5" borderId="0" xfId="0" applyFont="1" applyFill="1" applyAlignment="1" applyProtection="1">
      <alignment horizontal="center" vertical="center"/>
      <protection locked="0"/>
    </xf>
    <xf numFmtId="0" fontId="9" fillId="2" borderId="0" xfId="0" applyFont="1" applyFill="1" applyAlignment="1">
      <alignment horizontal="left" vertical="center"/>
    </xf>
    <xf numFmtId="49" fontId="11" fillId="5" borderId="0" xfId="0" applyNumberFormat="1" applyFont="1" applyFill="1" applyAlignment="1" applyProtection="1">
      <alignment horizontal="center" vertical="center"/>
      <protection locked="0"/>
    </xf>
    <xf numFmtId="7" fontId="11" fillId="5" borderId="0" xfId="0" applyNumberFormat="1" applyFont="1" applyFill="1" applyAlignment="1" applyProtection="1">
      <alignment horizontal="center" vertical="center"/>
      <protection locked="0"/>
    </xf>
    <xf numFmtId="49" fontId="0" fillId="3" borderId="0" xfId="0" applyNumberFormat="1" applyFill="1" applyAlignment="1">
      <alignment vertical="center"/>
    </xf>
    <xf numFmtId="9" fontId="23" fillId="6" borderId="0" xfId="0" applyNumberFormat="1" applyFont="1" applyFill="1" applyAlignment="1">
      <alignment horizontal="center" vertical="center"/>
    </xf>
    <xf numFmtId="0" fontId="11" fillId="2" borderId="0" xfId="0" applyFont="1" applyFill="1" applyAlignment="1">
      <alignment horizontal="center" vertical="center" wrapText="1"/>
    </xf>
    <xf numFmtId="0" fontId="1" fillId="2" borderId="0" xfId="0" applyFont="1" applyFill="1" applyAlignment="1">
      <alignment horizontal="left" vertical="center"/>
    </xf>
    <xf numFmtId="0" fontId="11" fillId="6" borderId="0" xfId="0" applyFont="1" applyFill="1" applyAlignment="1">
      <alignment horizontal="center" vertical="center" wrapText="1"/>
    </xf>
    <xf numFmtId="0" fontId="8" fillId="2" borderId="0" xfId="0" applyFont="1" applyFill="1" applyAlignment="1">
      <alignment horizontal="left" vertical="center"/>
    </xf>
    <xf numFmtId="0" fontId="7" fillId="2" borderId="0" xfId="0" applyFont="1" applyFill="1" applyAlignment="1">
      <alignment horizontal="left" vertical="center" wrapText="1"/>
    </xf>
    <xf numFmtId="167" fontId="11" fillId="6" borderId="0" xfId="0" applyNumberFormat="1" applyFont="1" applyFill="1" applyAlignment="1">
      <alignment horizontal="center" vertical="center"/>
    </xf>
    <xf numFmtId="165" fontId="11" fillId="6" borderId="0" xfId="0" applyNumberFormat="1" applyFont="1" applyFill="1" applyAlignment="1">
      <alignment horizontal="center" vertical="center"/>
    </xf>
    <xf numFmtId="0" fontId="2" fillId="2" borderId="0" xfId="0" applyFont="1" applyFill="1" applyAlignment="1">
      <alignment horizontal="left" vertical="center"/>
    </xf>
    <xf numFmtId="167" fontId="11" fillId="2" borderId="0" xfId="0" applyNumberFormat="1" applyFont="1" applyFill="1" applyAlignment="1">
      <alignment horizontal="center" vertical="center"/>
    </xf>
    <xf numFmtId="0" fontId="11" fillId="2" borderId="0" xfId="0" applyFont="1" applyFill="1" applyAlignment="1">
      <alignment horizontal="center" vertical="center"/>
    </xf>
    <xf numFmtId="0" fontId="1" fillId="2" borderId="0" xfId="0" applyFont="1" applyFill="1" applyAlignment="1">
      <alignment horizontal="left" vertical="center" wrapText="1"/>
    </xf>
    <xf numFmtId="0" fontId="16" fillId="3" borderId="0" xfId="0" applyFont="1" applyFill="1" applyAlignment="1">
      <alignment horizontal="center" vertical="center"/>
    </xf>
    <xf numFmtId="2" fontId="11" fillId="2" borderId="0" xfId="0" applyNumberFormat="1" applyFont="1" applyFill="1" applyAlignment="1">
      <alignment horizontal="center" vertical="center"/>
    </xf>
    <xf numFmtId="166" fontId="11" fillId="2" borderId="0" xfId="0" applyNumberFormat="1" applyFont="1" applyFill="1" applyAlignment="1">
      <alignment horizontal="center" vertical="center"/>
    </xf>
    <xf numFmtId="0" fontId="7" fillId="4" borderId="10" xfId="0" applyFont="1" applyFill="1" applyBorder="1" applyAlignment="1">
      <alignment horizontal="center" vertical="center"/>
    </xf>
    <xf numFmtId="0" fontId="1" fillId="2" borderId="9" xfId="0" applyFont="1" applyFill="1" applyBorder="1" applyAlignment="1">
      <alignment horizontal="left" vertical="center" wrapText="1"/>
    </xf>
    <xf numFmtId="7" fontId="1" fillId="2" borderId="9" xfId="0" applyNumberFormat="1" applyFont="1" applyFill="1" applyBorder="1" applyAlignment="1">
      <alignment horizontal="left" vertical="center"/>
    </xf>
    <xf numFmtId="166" fontId="11" fillId="6" borderId="0" xfId="0" applyNumberFormat="1" applyFont="1" applyFill="1" applyAlignment="1">
      <alignment horizontal="center" vertical="center" wrapText="1"/>
    </xf>
    <xf numFmtId="0" fontId="24" fillId="2" borderId="6" xfId="0" applyFont="1" applyFill="1" applyBorder="1"/>
    <xf numFmtId="0" fontId="7" fillId="2" borderId="5" xfId="0" applyFont="1" applyFill="1" applyBorder="1"/>
    <xf numFmtId="0" fontId="7" fillId="2" borderId="7" xfId="0" applyFont="1" applyFill="1" applyBorder="1"/>
    <xf numFmtId="0" fontId="24" fillId="2" borderId="8" xfId="0" applyFont="1" applyFill="1" applyBorder="1"/>
    <xf numFmtId="0" fontId="7" fillId="2" borderId="9" xfId="0" applyFont="1" applyFill="1" applyBorder="1"/>
    <xf numFmtId="0" fontId="7" fillId="2" borderId="8" xfId="0" applyFont="1" applyFill="1" applyBorder="1"/>
    <xf numFmtId="0" fontId="14" fillId="3" borderId="0" xfId="9" applyFont="1" applyFill="1" applyAlignment="1">
      <alignment horizontal="centerContinuous" wrapText="1"/>
    </xf>
    <xf numFmtId="49" fontId="8" fillId="2" borderId="8" xfId="0" applyNumberFormat="1" applyFont="1" applyFill="1" applyBorder="1"/>
    <xf numFmtId="49" fontId="8" fillId="2" borderId="10" xfId="0" applyNumberFormat="1" applyFont="1" applyFill="1" applyBorder="1"/>
    <xf numFmtId="164" fontId="7" fillId="2" borderId="11" xfId="0" applyNumberFormat="1" applyFont="1" applyFill="1" applyBorder="1"/>
    <xf numFmtId="49" fontId="8" fillId="2" borderId="45" xfId="0" applyNumberFormat="1" applyFont="1" applyFill="1" applyBorder="1"/>
    <xf numFmtId="0" fontId="9" fillId="2" borderId="8" xfId="0" applyFont="1" applyFill="1" applyBorder="1"/>
    <xf numFmtId="0" fontId="9" fillId="2" borderId="0" xfId="0" applyFont="1" applyFill="1"/>
    <xf numFmtId="0" fontId="9" fillId="2" borderId="0" xfId="0" applyFont="1" applyFill="1" applyAlignment="1">
      <alignment horizontal="center" wrapText="1"/>
    </xf>
    <xf numFmtId="0" fontId="9" fillId="2" borderId="9" xfId="0" applyFont="1" applyFill="1" applyBorder="1" applyAlignment="1">
      <alignment horizontal="left" wrapText="1"/>
    </xf>
    <xf numFmtId="166" fontId="7" fillId="2" borderId="0" xfId="0" applyNumberFormat="1" applyFont="1" applyFill="1"/>
    <xf numFmtId="165" fontId="7" fillId="2" borderId="0" xfId="0" applyNumberFormat="1" applyFont="1" applyFill="1"/>
    <xf numFmtId="0" fontId="12" fillId="3" borderId="0" xfId="0" applyFont="1" applyFill="1" applyAlignment="1">
      <alignment horizontal="centerContinuous" vertical="center"/>
    </xf>
    <xf numFmtId="49" fontId="1" fillId="2" borderId="0" xfId="0" applyNumberFormat="1" applyFont="1" applyFill="1"/>
    <xf numFmtId="4" fontId="5" fillId="7" borderId="8" xfId="9" quotePrefix="1" applyNumberFormat="1" applyFont="1" applyFill="1" applyBorder="1" applyAlignment="1">
      <alignment horizontal="left" vertical="center" wrapText="1"/>
    </xf>
    <xf numFmtId="4" fontId="5" fillId="7" borderId="0" xfId="9" quotePrefix="1" applyNumberFormat="1" applyFont="1" applyFill="1" applyAlignment="1">
      <alignment horizontal="left" vertical="center" wrapText="1"/>
    </xf>
    <xf numFmtId="4" fontId="5" fillId="7" borderId="9" xfId="9" quotePrefix="1" applyNumberFormat="1" applyFont="1" applyFill="1" applyBorder="1" applyAlignment="1">
      <alignment horizontal="left" vertical="center" wrapText="1"/>
    </xf>
    <xf numFmtId="15" fontId="1" fillId="7" borderId="8" xfId="9" quotePrefix="1" applyNumberFormat="1" applyFont="1" applyFill="1" applyBorder="1" applyAlignment="1">
      <alignment horizontal="left" vertical="center" wrapText="1" indent="2"/>
    </xf>
    <xf numFmtId="15" fontId="7" fillId="7" borderId="0" xfId="9" quotePrefix="1" applyNumberFormat="1" applyFont="1" applyFill="1" applyAlignment="1">
      <alignment horizontal="left" vertical="center" wrapText="1" indent="2"/>
    </xf>
    <xf numFmtId="15" fontId="7" fillId="7" borderId="9" xfId="9" quotePrefix="1" applyNumberFormat="1" applyFont="1" applyFill="1" applyBorder="1" applyAlignment="1">
      <alignment horizontal="left" vertical="center" wrapText="1" indent="2"/>
    </xf>
    <xf numFmtId="0" fontId="8" fillId="2" borderId="8" xfId="9" applyFill="1" applyBorder="1" applyAlignment="1">
      <alignment horizontal="left" vertical="center" wrapText="1"/>
    </xf>
    <xf numFmtId="0" fontId="8" fillId="2" borderId="0" xfId="9" applyFill="1" applyAlignment="1">
      <alignment horizontal="left" vertical="center" wrapText="1"/>
    </xf>
    <xf numFmtId="0" fontId="8" fillId="2" borderId="9" xfId="9" applyFill="1" applyBorder="1" applyAlignment="1">
      <alignment horizontal="left" vertical="center" wrapText="1"/>
    </xf>
    <xf numFmtId="0" fontId="8" fillId="8" borderId="8" xfId="9" applyFill="1" applyBorder="1" applyAlignment="1">
      <alignment horizontal="left" vertical="center" wrapText="1"/>
    </xf>
    <xf numFmtId="0" fontId="8" fillId="8" borderId="0" xfId="9" applyFill="1" applyAlignment="1">
      <alignment horizontal="left" vertical="center" wrapText="1"/>
    </xf>
    <xf numFmtId="0" fontId="8" fillId="8" borderId="9" xfId="9" applyFill="1" applyBorder="1" applyAlignment="1">
      <alignment horizontal="left" vertical="center" wrapText="1"/>
    </xf>
    <xf numFmtId="169" fontId="22" fillId="8" borderId="8" xfId="9" applyNumberFormat="1" applyFont="1" applyFill="1" applyBorder="1" applyAlignment="1">
      <alignment horizontal="left" vertical="center" wrapText="1"/>
    </xf>
    <xf numFmtId="169" fontId="22" fillId="8" borderId="0" xfId="9" applyNumberFormat="1" applyFont="1" applyFill="1" applyAlignment="1">
      <alignment horizontal="left" vertical="center" wrapText="1"/>
    </xf>
    <xf numFmtId="169" fontId="22" fillId="8" borderId="9" xfId="9" applyNumberFormat="1" applyFont="1" applyFill="1" applyBorder="1" applyAlignment="1">
      <alignment horizontal="left" vertical="center" wrapText="1"/>
    </xf>
    <xf numFmtId="169" fontId="22" fillId="8" borderId="10" xfId="9" applyNumberFormat="1" applyFont="1" applyFill="1" applyBorder="1" applyAlignment="1">
      <alignment horizontal="left" vertical="center" wrapText="1"/>
    </xf>
    <xf numFmtId="169" fontId="22" fillId="8" borderId="3" xfId="9" applyNumberFormat="1" applyFont="1" applyFill="1" applyBorder="1" applyAlignment="1">
      <alignment horizontal="left" vertical="center" wrapText="1"/>
    </xf>
    <xf numFmtId="169" fontId="22" fillId="8" borderId="11" xfId="9" applyNumberFormat="1" applyFont="1" applyFill="1" applyBorder="1" applyAlignment="1">
      <alignment horizontal="left" vertical="center" wrapText="1"/>
    </xf>
    <xf numFmtId="0" fontId="8" fillId="8" borderId="8" xfId="9" applyFill="1" applyBorder="1" applyAlignment="1">
      <alignment vertical="center" wrapText="1"/>
    </xf>
    <xf numFmtId="0" fontId="8" fillId="8" borderId="0" xfId="9" applyFill="1" applyAlignment="1">
      <alignment vertical="center" wrapText="1"/>
    </xf>
    <xf numFmtId="0" fontId="8" fillId="8" borderId="9" xfId="9" applyFill="1" applyBorder="1" applyAlignment="1">
      <alignment vertical="center" wrapText="1"/>
    </xf>
    <xf numFmtId="0" fontId="8" fillId="2" borderId="8" xfId="9" applyFill="1" applyBorder="1" applyAlignment="1">
      <alignment vertical="center" wrapText="1"/>
    </xf>
    <xf numFmtId="0" fontId="8" fillId="2" borderId="0" xfId="9" applyFill="1" applyAlignment="1">
      <alignment vertical="center" wrapText="1"/>
    </xf>
    <xf numFmtId="0" fontId="8" fillId="2" borderId="9" xfId="9" applyFill="1" applyBorder="1" applyAlignment="1">
      <alignment vertical="center" wrapText="1"/>
    </xf>
    <xf numFmtId="0" fontId="8" fillId="0" borderId="42"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7" fillId="0" borderId="36"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8" fillId="0" borderId="39" xfId="0" applyFont="1" applyBorder="1" applyAlignment="1">
      <alignment vertical="center" wrapText="1"/>
    </xf>
    <xf numFmtId="0" fontId="8" fillId="0" borderId="40" xfId="0" applyFont="1" applyBorder="1" applyAlignment="1">
      <alignment vertical="center" wrapText="1"/>
    </xf>
    <xf numFmtId="0" fontId="8" fillId="0" borderId="41" xfId="0" applyFont="1" applyBorder="1" applyAlignment="1">
      <alignment vertical="center" wrapText="1"/>
    </xf>
    <xf numFmtId="0" fontId="8" fillId="0" borderId="39"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5" fillId="7" borderId="30" xfId="0" applyFont="1" applyFill="1" applyBorder="1" applyAlignment="1">
      <alignment horizontal="left" vertical="center"/>
    </xf>
    <xf numFmtId="0" fontId="5" fillId="7" borderId="31" xfId="0" applyFont="1" applyFill="1" applyBorder="1" applyAlignment="1">
      <alignment horizontal="left" vertical="center"/>
    </xf>
    <xf numFmtId="0" fontId="5" fillId="7" borderId="32" xfId="0" applyFont="1" applyFill="1" applyBorder="1" applyAlignment="1">
      <alignment horizontal="left" vertical="center"/>
    </xf>
    <xf numFmtId="0" fontId="20" fillId="0" borderId="6" xfId="0" applyFont="1" applyBorder="1" applyAlignment="1">
      <alignment vertical="center"/>
    </xf>
    <xf numFmtId="0" fontId="20" fillId="0" borderId="5" xfId="0" applyFont="1" applyBorder="1" applyAlignment="1">
      <alignment vertical="center"/>
    </xf>
    <xf numFmtId="0" fontId="20" fillId="0" borderId="7" xfId="0" applyFont="1" applyBorder="1" applyAlignment="1">
      <alignment vertical="center"/>
    </xf>
    <xf numFmtId="0" fontId="5" fillId="7" borderId="8" xfId="0" applyFont="1" applyFill="1" applyBorder="1" applyAlignment="1">
      <alignment horizontal="left" vertical="center"/>
    </xf>
    <xf numFmtId="0" fontId="5" fillId="7" borderId="0" xfId="0" applyFont="1" applyFill="1" applyAlignment="1">
      <alignment horizontal="left" vertical="center"/>
    </xf>
    <xf numFmtId="0" fontId="5" fillId="7" borderId="9" xfId="0" applyFont="1" applyFill="1" applyBorder="1" applyAlignment="1">
      <alignment horizontal="left" vertical="center"/>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5" fillId="7" borderId="27" xfId="0" applyFont="1" applyFill="1" applyBorder="1" applyAlignment="1">
      <alignment horizontal="left" vertical="center"/>
    </xf>
    <xf numFmtId="0" fontId="5" fillId="7" borderId="28" xfId="0" applyFont="1" applyFill="1" applyBorder="1" applyAlignment="1">
      <alignment horizontal="left" vertical="center"/>
    </xf>
    <xf numFmtId="0" fontId="5" fillId="7" borderId="29" xfId="0" applyFont="1" applyFill="1" applyBorder="1" applyAlignment="1">
      <alignment horizontal="left" vertical="center"/>
    </xf>
    <xf numFmtId="0" fontId="5" fillId="7" borderId="12" xfId="0" applyFont="1" applyFill="1" applyBorder="1" applyAlignment="1">
      <alignment horizontal="left" vertical="center"/>
    </xf>
    <xf numFmtId="0" fontId="5" fillId="7" borderId="13" xfId="0" applyFont="1" applyFill="1" applyBorder="1" applyAlignment="1">
      <alignment horizontal="left" vertical="center"/>
    </xf>
    <xf numFmtId="0" fontId="5" fillId="7" borderId="14" xfId="0" applyFont="1" applyFill="1" applyBorder="1" applyAlignment="1">
      <alignment horizontal="left" vertical="center"/>
    </xf>
  </cellXfs>
  <cellStyles count="13">
    <cellStyle name="Comma 2" xfId="8" xr:uid="{96AC88C2-D86B-408C-927A-51BE3236D34B}"/>
    <cellStyle name="Comma 2 2" xfId="2" xr:uid="{7E012DEA-DAB5-4406-89E6-04599D49C2F0}"/>
    <cellStyle name="Normal" xfId="0" builtinId="0"/>
    <cellStyle name="Normal 12" xfId="4" xr:uid="{2D48486E-F9A0-4568-A829-FC996CE3B73C}"/>
    <cellStyle name="Normal 2" xfId="10" xr:uid="{E0DE6F36-5840-4442-9F33-DE66A9B60C9F}"/>
    <cellStyle name="Normal 2 3" xfId="1" xr:uid="{8B4E2453-5464-4597-884F-E614EB46B539}"/>
    <cellStyle name="Normal 2 3 2" xfId="9" xr:uid="{18FB2775-AEFE-41E3-8D9D-F8DA06F405DD}"/>
    <cellStyle name="Normal 3 5" xfId="3" xr:uid="{AE5D8017-B9F4-43D2-A8FF-DF1AAE1AAA8E}"/>
    <cellStyle name="Normal 5" xfId="12" xr:uid="{7882D677-40F5-48C5-810A-1FD667B27568}"/>
    <cellStyle name="Normal 6" xfId="5" xr:uid="{8CEBD5B5-B972-4F73-8715-B9D3BC513E03}"/>
    <cellStyle name="Normal 9" xfId="11" xr:uid="{690449BB-38C2-4012-86A0-C410958DDD96}"/>
    <cellStyle name="Percent 2" xfId="7" xr:uid="{39FE60FD-EA80-41FF-B79E-4EA386ADFB6D}"/>
    <cellStyle name="Percent 7" xfId="6" xr:uid="{26B153E5-AE88-4BE8-A70F-2BCCADE1635E}"/>
  </cellStyles>
  <dxfs count="0"/>
  <tableStyles count="0" defaultTableStyle="TableStyleMedium2" defaultPivotStyle="PivotStyleLight16"/>
  <colors>
    <mruColors>
      <color rgb="FFFFFFCC"/>
      <color rgb="FF0A4977"/>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863174</xdr:colOff>
      <xdr:row>4</xdr:row>
      <xdr:rowOff>114301</xdr:rowOff>
    </xdr:from>
    <xdr:to>
      <xdr:col>5</xdr:col>
      <xdr:colOff>1829946</xdr:colOff>
      <xdr:row>8</xdr:row>
      <xdr:rowOff>28575</xdr:rowOff>
    </xdr:to>
    <xdr:pic>
      <xdr:nvPicPr>
        <xdr:cNvPr id="4" name="Picture 3">
          <a:extLst>
            <a:ext uri="{FF2B5EF4-FFF2-40B4-BE49-F238E27FC236}">
              <a16:creationId xmlns:a16="http://schemas.microsoft.com/office/drawing/2014/main" id="{DD6C3D2A-5212-4B3A-AF4E-F8C948628F29}"/>
            </a:ext>
          </a:extLst>
        </xdr:cNvPr>
        <xdr:cNvPicPr>
          <a:picLocks noChangeAspect="1"/>
        </xdr:cNvPicPr>
      </xdr:nvPicPr>
      <xdr:blipFill>
        <a:blip xmlns:r="http://schemas.openxmlformats.org/officeDocument/2006/relationships" r:embed="rId1"/>
        <a:stretch>
          <a:fillRect/>
        </a:stretch>
      </xdr:blipFill>
      <xdr:spPr>
        <a:xfrm>
          <a:off x="8006924" y="1104901"/>
          <a:ext cx="2566972" cy="561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2EFFE-0C64-4501-94A8-6D6DF4FE974A}">
  <sheetPr codeName="Sheet7">
    <pageSetUpPr fitToPage="1"/>
  </sheetPr>
  <dimension ref="A1:G24"/>
  <sheetViews>
    <sheetView tabSelected="1" zoomScaleNormal="100" workbookViewId="0">
      <selection activeCell="B6" sqref="B6"/>
    </sheetView>
  </sheetViews>
  <sheetFormatPr defaultColWidth="9.44140625" defaultRowHeight="13.2" x14ac:dyDescent="0.25"/>
  <cols>
    <col min="1" max="1" width="2.5546875" style="24" customWidth="1"/>
    <col min="2" max="2" width="33.5546875" style="8" customWidth="1"/>
    <col min="3" max="3" width="31.5546875" style="8" customWidth="1"/>
    <col min="4" max="4" width="39.44140625" style="8" customWidth="1"/>
    <col min="5" max="5" width="24" style="8" customWidth="1"/>
    <col min="6" max="6" width="29.5546875" style="8" customWidth="1"/>
    <col min="7" max="7" width="2.5546875" style="24" customWidth="1"/>
    <col min="8" max="16384" width="9.44140625" style="8"/>
  </cols>
  <sheetData>
    <row r="1" spans="2:6" s="24" customFormat="1" x14ac:dyDescent="0.25"/>
    <row r="2" spans="2:6" ht="24.6" x14ac:dyDescent="0.4">
      <c r="B2" s="4" t="s">
        <v>1823</v>
      </c>
      <c r="C2" s="69"/>
      <c r="D2" s="69"/>
      <c r="E2" s="69"/>
      <c r="F2" s="70"/>
    </row>
    <row r="3" spans="2:6" ht="21" customHeight="1" x14ac:dyDescent="0.4">
      <c r="B3" s="5" t="s">
        <v>1819</v>
      </c>
      <c r="C3" s="71"/>
      <c r="D3" s="71"/>
      <c r="E3" s="71"/>
      <c r="F3" s="72"/>
    </row>
    <row r="4" spans="2:6" ht="18" customHeight="1" x14ac:dyDescent="0.4">
      <c r="B4" s="73" t="s">
        <v>1871</v>
      </c>
      <c r="C4" s="71"/>
      <c r="D4" s="71"/>
      <c r="E4" s="71"/>
      <c r="F4" s="72"/>
    </row>
    <row r="5" spans="2:6" x14ac:dyDescent="0.25">
      <c r="B5" s="44"/>
      <c r="C5" s="45"/>
      <c r="D5" s="45"/>
      <c r="E5" s="45"/>
      <c r="F5" s="46"/>
    </row>
    <row r="6" spans="2:6" x14ac:dyDescent="0.25">
      <c r="B6" s="76" t="s">
        <v>1872</v>
      </c>
      <c r="C6" s="77"/>
      <c r="D6" s="77"/>
      <c r="E6" s="77"/>
      <c r="F6" s="78"/>
    </row>
    <row r="7" spans="2:6" x14ac:dyDescent="0.25">
      <c r="B7" s="79" t="s">
        <v>2031</v>
      </c>
      <c r="C7" s="48"/>
      <c r="D7" s="48"/>
      <c r="E7" s="48"/>
      <c r="F7" s="49"/>
    </row>
    <row r="8" spans="2:6" x14ac:dyDescent="0.25">
      <c r="B8" s="47"/>
      <c r="C8" s="48"/>
      <c r="D8" s="48"/>
      <c r="E8" s="48"/>
      <c r="F8" s="49"/>
    </row>
    <row r="9" spans="2:6" x14ac:dyDescent="0.25">
      <c r="B9" s="47"/>
      <c r="C9" s="48"/>
      <c r="D9" s="48"/>
      <c r="E9" s="48"/>
      <c r="F9" s="49"/>
    </row>
    <row r="10" spans="2:6" x14ac:dyDescent="0.25">
      <c r="B10" s="195" t="s">
        <v>1873</v>
      </c>
      <c r="C10" s="196"/>
      <c r="D10" s="196"/>
      <c r="E10" s="196"/>
      <c r="F10" s="197"/>
    </row>
    <row r="11" spans="2:6" x14ac:dyDescent="0.25">
      <c r="B11" s="80" t="s">
        <v>2030</v>
      </c>
      <c r="C11" s="74"/>
      <c r="D11" s="74"/>
      <c r="E11" s="74"/>
      <c r="F11" s="75"/>
    </row>
    <row r="12" spans="2:6" ht="90.75" customHeight="1" x14ac:dyDescent="0.25">
      <c r="B12" s="198" t="s">
        <v>2029</v>
      </c>
      <c r="C12" s="199"/>
      <c r="D12" s="199"/>
      <c r="E12" s="199"/>
      <c r="F12" s="200"/>
    </row>
    <row r="13" spans="2:6" x14ac:dyDescent="0.25">
      <c r="B13" s="44"/>
      <c r="C13" s="45"/>
      <c r="D13" s="45"/>
      <c r="E13" s="45"/>
      <c r="F13" s="46"/>
    </row>
    <row r="14" spans="2:6" ht="47.25" customHeight="1" x14ac:dyDescent="0.25">
      <c r="B14" s="213" t="s">
        <v>1899</v>
      </c>
      <c r="C14" s="214"/>
      <c r="D14" s="214"/>
      <c r="E14" s="214"/>
      <c r="F14" s="215"/>
    </row>
    <row r="15" spans="2:6" x14ac:dyDescent="0.25">
      <c r="B15" s="213"/>
      <c r="C15" s="214"/>
      <c r="D15" s="214"/>
      <c r="E15" s="214"/>
      <c r="F15" s="215"/>
    </row>
    <row r="16" spans="2:6" ht="49.5" customHeight="1" x14ac:dyDescent="0.25">
      <c r="B16" s="213" t="s">
        <v>1985</v>
      </c>
      <c r="C16" s="214"/>
      <c r="D16" s="214"/>
      <c r="E16" s="214"/>
      <c r="F16" s="215"/>
    </row>
    <row r="17" spans="2:6" x14ac:dyDescent="0.25">
      <c r="B17" s="213"/>
      <c r="C17" s="214"/>
      <c r="D17" s="214"/>
      <c r="E17" s="214"/>
      <c r="F17" s="215"/>
    </row>
    <row r="18" spans="2:6" ht="93.75" customHeight="1" x14ac:dyDescent="0.25">
      <c r="B18" s="216" t="s">
        <v>1991</v>
      </c>
      <c r="C18" s="217"/>
      <c r="D18" s="217"/>
      <c r="E18" s="217"/>
      <c r="F18" s="218"/>
    </row>
    <row r="19" spans="2:6" x14ac:dyDescent="0.25">
      <c r="B19" s="140"/>
      <c r="C19" s="141"/>
      <c r="D19" s="141"/>
      <c r="E19" s="141"/>
      <c r="F19" s="142"/>
    </row>
    <row r="20" spans="2:6" ht="67.5" customHeight="1" x14ac:dyDescent="0.25">
      <c r="B20" s="201" t="s">
        <v>2048</v>
      </c>
      <c r="C20" s="202"/>
      <c r="D20" s="202"/>
      <c r="E20" s="202"/>
      <c r="F20" s="203"/>
    </row>
    <row r="21" spans="2:6" x14ac:dyDescent="0.25">
      <c r="B21" s="204"/>
      <c r="C21" s="205"/>
      <c r="D21" s="205"/>
      <c r="E21" s="205"/>
      <c r="F21" s="206"/>
    </row>
    <row r="22" spans="2:6" ht="30.75" customHeight="1" x14ac:dyDescent="0.25">
      <c r="B22" s="207" t="s">
        <v>1938</v>
      </c>
      <c r="C22" s="208"/>
      <c r="D22" s="208"/>
      <c r="E22" s="208"/>
      <c r="F22" s="209"/>
    </row>
    <row r="23" spans="2:6" x14ac:dyDescent="0.25">
      <c r="B23" s="50"/>
      <c r="C23" s="51"/>
      <c r="D23" s="51"/>
      <c r="E23" s="51"/>
      <c r="F23" s="52"/>
    </row>
    <row r="24" spans="2:6" ht="18" customHeight="1" x14ac:dyDescent="0.25">
      <c r="B24" s="210" t="s">
        <v>1939</v>
      </c>
      <c r="C24" s="211"/>
      <c r="D24" s="211"/>
      <c r="E24" s="211"/>
      <c r="F24" s="212"/>
    </row>
  </sheetData>
  <sheetProtection algorithmName="SHA-512" hashValue="qUc0e9FuxZ+x9KdkNE0cvW9YuLK7nWCf3bGCmR/MWVjyuFmM/R7mlAr7Byiylj9HCNGt8ZLYJOe9GUH72s1+5w==" saltValue="HXUiTLfVgI7X8LAzRsLO0Q==" spinCount="100000" sheet="1" objects="1" scenarios="1"/>
  <mergeCells count="11">
    <mergeCell ref="B24:F24"/>
    <mergeCell ref="B14:F14"/>
    <mergeCell ref="B15:F15"/>
    <mergeCell ref="B16:F16"/>
    <mergeCell ref="B17:F17"/>
    <mergeCell ref="B18:F18"/>
    <mergeCell ref="B10:F10"/>
    <mergeCell ref="B12:F12"/>
    <mergeCell ref="B20:F20"/>
    <mergeCell ref="B21:F21"/>
    <mergeCell ref="B22:F22"/>
  </mergeCells>
  <printOptions horizontalCentered="1"/>
  <pageMargins left="0.5" right="0.5" top="0.75" bottom="0.75" header="0.3" footer="0.25"/>
  <pageSetup scale="77" orientation="landscape" r:id="rId1"/>
  <headerFooter>
    <oddHeader>&amp;L&amp;"Arial,Regular"&amp;12&amp;C&amp;"Arial,Regular"&amp;12&amp;R&amp;"Arial,Bold"&amp;16</oddHeader>
    <oddFooter>&amp;R_x000D_&amp;"Arial,Bold"&amp;8Page &amp;P of &amp;N&amp;C&amp;"Arial,Regular"&amp;12
&amp;L&amp;"Arial,Regular"&amp;8
9/19/2025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FDEFC-BDA1-4628-A826-936EFDEFC897}">
  <sheetPr codeName="Sheet8">
    <pageSetUpPr fitToPage="1"/>
  </sheetPr>
  <dimension ref="A1:F16"/>
  <sheetViews>
    <sheetView workbookViewId="0"/>
  </sheetViews>
  <sheetFormatPr defaultColWidth="9.44140625" defaultRowHeight="13.2" x14ac:dyDescent="0.25"/>
  <cols>
    <col min="1" max="1" width="2.5546875" style="24" customWidth="1"/>
    <col min="2" max="5" width="25.88671875" style="8" customWidth="1"/>
    <col min="6" max="6" width="2.5546875" style="24" customWidth="1"/>
    <col min="7" max="16384" width="9.44140625" style="8"/>
  </cols>
  <sheetData>
    <row r="1" spans="2:5" s="24" customFormat="1" x14ac:dyDescent="0.25"/>
    <row r="2" spans="2:5" ht="35.85" customHeight="1" x14ac:dyDescent="0.4">
      <c r="B2" s="103" t="s">
        <v>1823</v>
      </c>
      <c r="C2" s="81"/>
      <c r="D2" s="81"/>
      <c r="E2" s="82"/>
    </row>
    <row r="3" spans="2:5" ht="15.6" x14ac:dyDescent="0.3">
      <c r="B3" s="104" t="s">
        <v>1819</v>
      </c>
      <c r="C3" s="182"/>
      <c r="D3" s="182"/>
      <c r="E3" s="83"/>
    </row>
    <row r="4" spans="2:5" ht="15.6" x14ac:dyDescent="0.3">
      <c r="B4" s="84" t="s">
        <v>1874</v>
      </c>
      <c r="C4" s="182"/>
      <c r="D4" s="182"/>
      <c r="E4" s="83"/>
    </row>
    <row r="5" spans="2:5" x14ac:dyDescent="0.25">
      <c r="B5" s="222"/>
      <c r="C5" s="223"/>
      <c r="D5" s="223"/>
      <c r="E5" s="224"/>
    </row>
    <row r="6" spans="2:5" x14ac:dyDescent="0.25">
      <c r="B6" s="225" t="s">
        <v>1842</v>
      </c>
      <c r="C6" s="226"/>
      <c r="D6" s="226"/>
      <c r="E6" s="227"/>
    </row>
    <row r="7" spans="2:5" ht="35.85" customHeight="1" x14ac:dyDescent="0.25">
      <c r="B7" s="228" t="s">
        <v>1875</v>
      </c>
      <c r="C7" s="229"/>
      <c r="D7" s="229"/>
      <c r="E7" s="230"/>
    </row>
    <row r="8" spans="2:5" x14ac:dyDescent="0.25">
      <c r="B8" s="231"/>
      <c r="C8" s="232"/>
      <c r="D8" s="232"/>
      <c r="E8" s="233"/>
    </row>
    <row r="9" spans="2:5" x14ac:dyDescent="0.25">
      <c r="B9" s="225" t="s">
        <v>1820</v>
      </c>
      <c r="C9" s="226"/>
      <c r="D9" s="226"/>
      <c r="E9" s="227"/>
    </row>
    <row r="10" spans="2:5" ht="84.6" customHeight="1" x14ac:dyDescent="0.25">
      <c r="B10" s="228" t="s">
        <v>1900</v>
      </c>
      <c r="C10" s="229"/>
      <c r="D10" s="229"/>
      <c r="E10" s="230"/>
    </row>
    <row r="11" spans="2:5" x14ac:dyDescent="0.25">
      <c r="B11" s="231"/>
      <c r="C11" s="232"/>
      <c r="D11" s="232"/>
      <c r="E11" s="233"/>
    </row>
    <row r="12" spans="2:5" x14ac:dyDescent="0.25">
      <c r="B12" s="225" t="s">
        <v>1809</v>
      </c>
      <c r="C12" s="226"/>
      <c r="D12" s="226"/>
      <c r="E12" s="227"/>
    </row>
    <row r="13" spans="2:5" ht="35.1" customHeight="1" x14ac:dyDescent="0.25">
      <c r="B13" s="228" t="s">
        <v>1876</v>
      </c>
      <c r="C13" s="229"/>
      <c r="D13" s="229"/>
      <c r="E13" s="230"/>
    </row>
    <row r="14" spans="2:5" x14ac:dyDescent="0.25">
      <c r="B14" s="231"/>
      <c r="C14" s="232"/>
      <c r="D14" s="232"/>
      <c r="E14" s="233"/>
    </row>
    <row r="15" spans="2:5" x14ac:dyDescent="0.25">
      <c r="B15" s="225" t="s">
        <v>1805</v>
      </c>
      <c r="C15" s="226"/>
      <c r="D15" s="226"/>
      <c r="E15" s="227"/>
    </row>
    <row r="16" spans="2:5" ht="65.849999999999994" customHeight="1" x14ac:dyDescent="0.25">
      <c r="B16" s="219" t="s">
        <v>1990</v>
      </c>
      <c r="C16" s="220"/>
      <c r="D16" s="220"/>
      <c r="E16" s="221"/>
    </row>
  </sheetData>
  <sheetProtection algorithmName="SHA-512" hashValue="LG2gZ423detDjCTuTmdt7i+vtEGyM7aQwpK87bpKncn3AIK1BUI+SsMs0Nid2N/2Xln+Vz2t2DHU2KzH6/6E+A==" saltValue="Wlzby90G5OHoPR2v1DsZQA==" spinCount="100000" sheet="1" objects="1" scenarios="1"/>
  <mergeCells count="12">
    <mergeCell ref="B16:E16"/>
    <mergeCell ref="B5:E5"/>
    <mergeCell ref="B6:E6"/>
    <mergeCell ref="B7:E7"/>
    <mergeCell ref="B8:E8"/>
    <mergeCell ref="B9:E9"/>
    <mergeCell ref="B10:E10"/>
    <mergeCell ref="B11:E11"/>
    <mergeCell ref="B12:E12"/>
    <mergeCell ref="B13:E13"/>
    <mergeCell ref="B14:E14"/>
    <mergeCell ref="B15:E15"/>
  </mergeCells>
  <printOptions horizontalCentered="1"/>
  <pageMargins left="0.7" right="0.7" top="0.75" bottom="0.75" header="0.3" footer="0.25"/>
  <pageSetup orientation="landscape" r:id="rId1"/>
  <headerFooter>
    <oddHeader>&amp;L&amp;"Arial,Regular"&amp;12&amp;C&amp;"Arial,Regular"&amp;12&amp;R&amp;"Arial,Bold"&amp;16</oddHeader>
    <oddFooter>&amp;R_x000D_&amp;"Arial,Bold"&amp;8Page &amp;P of &amp;N&amp;C&amp;"Arial,Regular"&amp;12
&amp;L&amp;"Arial,Regular"&amp;8
9/19/2025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BF30D-36A7-4B49-B4DE-DFDF1E9D41A8}">
  <sheetPr codeName="Sheet9"/>
  <dimension ref="A1:E39"/>
  <sheetViews>
    <sheetView zoomScaleNormal="100" workbookViewId="0">
      <pane xSplit="2" ySplit="9" topLeftCell="C10" activePane="bottomRight" state="frozen"/>
      <selection pane="topRight" activeCell="C1" sqref="C1"/>
      <selection pane="bottomLeft" activeCell="A10" sqref="A10"/>
      <selection pane="bottomRight"/>
    </sheetView>
  </sheetViews>
  <sheetFormatPr defaultColWidth="9.44140625" defaultRowHeight="13.2" x14ac:dyDescent="0.25"/>
  <cols>
    <col min="1" max="1" width="2.5546875" style="24" customWidth="1"/>
    <col min="2" max="2" width="16.5546875" style="8" customWidth="1"/>
    <col min="3" max="3" width="43" style="8" customWidth="1"/>
    <col min="4" max="4" width="94.5546875" style="8" customWidth="1"/>
    <col min="5" max="5" width="2.5546875" style="24" customWidth="1"/>
    <col min="6" max="16384" width="9.44140625" style="8"/>
  </cols>
  <sheetData>
    <row r="1" spans="1:5" s="68" customFormat="1" x14ac:dyDescent="0.3"/>
    <row r="2" spans="1:5" s="23" customFormat="1" ht="26.25" customHeight="1" x14ac:dyDescent="0.3">
      <c r="A2" s="68"/>
      <c r="B2" s="103" t="s">
        <v>1823</v>
      </c>
      <c r="C2" s="53"/>
      <c r="D2" s="54"/>
      <c r="E2" s="68"/>
    </row>
    <row r="3" spans="1:5" s="23" customFormat="1" ht="14.25" customHeight="1" x14ac:dyDescent="0.3">
      <c r="A3" s="68"/>
      <c r="B3" s="104" t="s">
        <v>1819</v>
      </c>
      <c r="C3" s="105"/>
      <c r="D3" s="55"/>
      <c r="E3" s="68"/>
    </row>
    <row r="4" spans="1:5" s="23" customFormat="1" ht="15.6" x14ac:dyDescent="0.3">
      <c r="A4" s="68"/>
      <c r="B4" s="56" t="s">
        <v>1842</v>
      </c>
      <c r="C4" s="57"/>
      <c r="D4" s="58"/>
      <c r="E4" s="68"/>
    </row>
    <row r="5" spans="1:5" s="23" customFormat="1" ht="13.8" x14ac:dyDescent="0.3">
      <c r="A5" s="68"/>
      <c r="B5" s="237"/>
      <c r="C5" s="238"/>
      <c r="D5" s="239"/>
      <c r="E5" s="68"/>
    </row>
    <row r="6" spans="1:5" s="23" customFormat="1" ht="15" customHeight="1" x14ac:dyDescent="0.3">
      <c r="A6" s="68"/>
      <c r="B6" s="240" t="s">
        <v>1843</v>
      </c>
      <c r="C6" s="241"/>
      <c r="D6" s="242"/>
      <c r="E6" s="68"/>
    </row>
    <row r="7" spans="1:5" s="23" customFormat="1" ht="28.5" customHeight="1" x14ac:dyDescent="0.3">
      <c r="A7" s="68"/>
      <c r="B7" s="243" t="s">
        <v>1844</v>
      </c>
      <c r="C7" s="244"/>
      <c r="D7" s="245"/>
      <c r="E7" s="68"/>
    </row>
    <row r="8" spans="1:5" s="23" customFormat="1" ht="15" customHeight="1" x14ac:dyDescent="0.3">
      <c r="A8" s="68"/>
      <c r="B8" s="59" t="s">
        <v>1845</v>
      </c>
      <c r="C8" s="60" t="s">
        <v>1846</v>
      </c>
      <c r="D8" s="61" t="s">
        <v>16</v>
      </c>
      <c r="E8" s="68"/>
    </row>
    <row r="9" spans="1:5" s="23" customFormat="1" ht="15" customHeight="1" x14ac:dyDescent="0.3">
      <c r="A9" s="68"/>
      <c r="B9" s="62" t="s">
        <v>1847</v>
      </c>
      <c r="C9" s="63"/>
      <c r="D9" s="64"/>
      <c r="E9" s="68"/>
    </row>
    <row r="10" spans="1:5" s="23" customFormat="1" ht="26.4" x14ac:dyDescent="0.3">
      <c r="A10" s="68"/>
      <c r="B10" s="65" t="s">
        <v>1848</v>
      </c>
      <c r="C10" s="25" t="s">
        <v>3</v>
      </c>
      <c r="D10" s="26" t="s">
        <v>1877</v>
      </c>
      <c r="E10" s="68"/>
    </row>
    <row r="11" spans="1:5" s="23" customFormat="1" ht="17.25" customHeight="1" x14ac:dyDescent="0.3">
      <c r="A11" s="68"/>
      <c r="B11" s="66" t="s">
        <v>1849</v>
      </c>
      <c r="C11" s="27" t="s">
        <v>4</v>
      </c>
      <c r="D11" s="29" t="s">
        <v>1878</v>
      </c>
      <c r="E11" s="68"/>
    </row>
    <row r="12" spans="1:5" s="23" customFormat="1" ht="30.75" customHeight="1" x14ac:dyDescent="0.3">
      <c r="A12" s="68"/>
      <c r="B12" s="66" t="s">
        <v>1850</v>
      </c>
      <c r="C12" s="30" t="s">
        <v>1879</v>
      </c>
      <c r="D12" s="31" t="s">
        <v>1881</v>
      </c>
      <c r="E12" s="68"/>
    </row>
    <row r="13" spans="1:5" s="23" customFormat="1" ht="30" customHeight="1" x14ac:dyDescent="0.3">
      <c r="A13" s="68"/>
      <c r="B13" s="66" t="s">
        <v>1851</v>
      </c>
      <c r="C13" s="27" t="s">
        <v>1827</v>
      </c>
      <c r="D13" s="31" t="s">
        <v>1986</v>
      </c>
      <c r="E13" s="68"/>
    </row>
    <row r="14" spans="1:5" s="23" customFormat="1" ht="30" customHeight="1" x14ac:dyDescent="0.3">
      <c r="A14" s="68"/>
      <c r="B14" s="66" t="s">
        <v>1852</v>
      </c>
      <c r="C14" s="27" t="s">
        <v>1828</v>
      </c>
      <c r="D14" s="31" t="s">
        <v>1882</v>
      </c>
      <c r="E14" s="68"/>
    </row>
    <row r="15" spans="1:5" s="23" customFormat="1" ht="54" customHeight="1" x14ac:dyDescent="0.3">
      <c r="A15" s="68"/>
      <c r="B15" s="66" t="s">
        <v>1853</v>
      </c>
      <c r="C15" s="27" t="s">
        <v>1854</v>
      </c>
      <c r="D15" s="31" t="s">
        <v>1855</v>
      </c>
      <c r="E15" s="68"/>
    </row>
    <row r="16" spans="1:5" s="23" customFormat="1" x14ac:dyDescent="0.3">
      <c r="A16" s="68"/>
      <c r="B16" s="66" t="s">
        <v>1856</v>
      </c>
      <c r="C16" s="27" t="s">
        <v>6</v>
      </c>
      <c r="D16" s="31" t="s">
        <v>2019</v>
      </c>
      <c r="E16" s="68"/>
    </row>
    <row r="17" spans="1:5" s="23" customFormat="1" ht="45" customHeight="1" x14ac:dyDescent="0.3">
      <c r="A17" s="68"/>
      <c r="B17" s="66" t="s">
        <v>1857</v>
      </c>
      <c r="C17" s="27" t="s">
        <v>2</v>
      </c>
      <c r="D17" s="31" t="s">
        <v>2032</v>
      </c>
      <c r="E17" s="68"/>
    </row>
    <row r="18" spans="1:5" s="23" customFormat="1" ht="57" customHeight="1" x14ac:dyDescent="0.3">
      <c r="A18" s="68"/>
      <c r="B18" s="67" t="s">
        <v>1858</v>
      </c>
      <c r="C18" s="32" t="s">
        <v>1838</v>
      </c>
      <c r="D18" s="33" t="s">
        <v>1883</v>
      </c>
      <c r="E18" s="68"/>
    </row>
    <row r="19" spans="1:5" s="23" customFormat="1" ht="15" customHeight="1" x14ac:dyDescent="0.3">
      <c r="A19" s="68"/>
      <c r="B19" s="246" t="s">
        <v>1859</v>
      </c>
      <c r="C19" s="247"/>
      <c r="D19" s="248"/>
      <c r="E19" s="68"/>
    </row>
    <row r="20" spans="1:5" s="23" customFormat="1" ht="29.25" customHeight="1" x14ac:dyDescent="0.3">
      <c r="A20" s="68"/>
      <c r="B20" s="34" t="s">
        <v>1901</v>
      </c>
      <c r="C20" s="35" t="s">
        <v>1865</v>
      </c>
      <c r="D20" s="28" t="s">
        <v>1884</v>
      </c>
      <c r="E20" s="68"/>
    </row>
    <row r="21" spans="1:5" s="23" customFormat="1" ht="15" customHeight="1" x14ac:dyDescent="0.3">
      <c r="A21" s="68"/>
      <c r="B21" s="249" t="s">
        <v>1860</v>
      </c>
      <c r="C21" s="250"/>
      <c r="D21" s="251"/>
      <c r="E21" s="68"/>
    </row>
    <row r="22" spans="1:5" s="23" customFormat="1" ht="27.75" customHeight="1" x14ac:dyDescent="0.3">
      <c r="A22" s="68"/>
      <c r="B22" s="36" t="s">
        <v>1902</v>
      </c>
      <c r="C22" s="37" t="s">
        <v>1824</v>
      </c>
      <c r="D22" s="26" t="s">
        <v>2020</v>
      </c>
      <c r="E22" s="68"/>
    </row>
    <row r="23" spans="1:5" s="23" customFormat="1" ht="29.25" customHeight="1" x14ac:dyDescent="0.3">
      <c r="A23" s="68"/>
      <c r="B23" s="128" t="s">
        <v>2009</v>
      </c>
      <c r="C23" s="129" t="s">
        <v>1994</v>
      </c>
      <c r="D23" s="130" t="s">
        <v>2021</v>
      </c>
      <c r="E23" s="68"/>
    </row>
    <row r="24" spans="1:5" s="23" customFormat="1" ht="35.25" customHeight="1" x14ac:dyDescent="0.3">
      <c r="A24" s="68"/>
      <c r="B24" s="34" t="s">
        <v>1861</v>
      </c>
      <c r="C24" s="127" t="s">
        <v>1903</v>
      </c>
      <c r="D24" s="28" t="s">
        <v>2023</v>
      </c>
      <c r="E24" s="68"/>
    </row>
    <row r="25" spans="1:5" s="23" customFormat="1" ht="39.75" customHeight="1" x14ac:dyDescent="0.3">
      <c r="A25" s="68"/>
      <c r="B25" s="34" t="s">
        <v>1862</v>
      </c>
      <c r="C25" s="35" t="s">
        <v>1841</v>
      </c>
      <c r="D25" s="31" t="s">
        <v>2022</v>
      </c>
      <c r="E25" s="68"/>
    </row>
    <row r="26" spans="1:5" s="23" customFormat="1" ht="39.75" customHeight="1" x14ac:dyDescent="0.3">
      <c r="A26" s="68"/>
      <c r="B26" s="34" t="s">
        <v>1863</v>
      </c>
      <c r="C26" s="35" t="s">
        <v>1826</v>
      </c>
      <c r="D26" s="28" t="s">
        <v>2024</v>
      </c>
      <c r="E26" s="68"/>
    </row>
    <row r="27" spans="1:5" s="23" customFormat="1" ht="44.25" customHeight="1" x14ac:dyDescent="0.3">
      <c r="A27" s="68"/>
      <c r="B27" s="34" t="s">
        <v>1864</v>
      </c>
      <c r="C27" s="35" t="s">
        <v>1839</v>
      </c>
      <c r="D27" s="28" t="s">
        <v>2025</v>
      </c>
      <c r="E27" s="68"/>
    </row>
    <row r="28" spans="1:5" s="23" customFormat="1" ht="15" customHeight="1" x14ac:dyDescent="0.3">
      <c r="A28" s="68"/>
      <c r="B28" s="234" t="s">
        <v>1866</v>
      </c>
      <c r="C28" s="235"/>
      <c r="D28" s="236"/>
      <c r="E28" s="68"/>
    </row>
    <row r="29" spans="1:5" s="23" customFormat="1" ht="30" customHeight="1" x14ac:dyDescent="0.3">
      <c r="A29" s="68"/>
      <c r="B29" s="34" t="s">
        <v>1931</v>
      </c>
      <c r="C29" s="35" t="s">
        <v>1825</v>
      </c>
      <c r="D29" s="28" t="s">
        <v>2026</v>
      </c>
      <c r="E29" s="68"/>
    </row>
    <row r="30" spans="1:5" s="23" customFormat="1" ht="30" customHeight="1" x14ac:dyDescent="0.3">
      <c r="A30" s="68"/>
      <c r="B30" s="38" t="s">
        <v>2010</v>
      </c>
      <c r="C30" s="25" t="s">
        <v>1937</v>
      </c>
      <c r="D30" s="39" t="s">
        <v>2027</v>
      </c>
      <c r="E30" s="68"/>
    </row>
    <row r="31" spans="1:5" s="23" customFormat="1" ht="41.25" customHeight="1" x14ac:dyDescent="0.3">
      <c r="A31" s="68"/>
      <c r="B31" s="40" t="s">
        <v>1867</v>
      </c>
      <c r="C31" s="27" t="s">
        <v>1934</v>
      </c>
      <c r="D31" s="31" t="s">
        <v>2028</v>
      </c>
      <c r="E31" s="68"/>
    </row>
    <row r="32" spans="1:5" s="23" customFormat="1" ht="15" customHeight="1" x14ac:dyDescent="0.3">
      <c r="A32" s="68"/>
      <c r="B32" s="234" t="s">
        <v>1868</v>
      </c>
      <c r="C32" s="235"/>
      <c r="D32" s="236"/>
      <c r="E32" s="68"/>
    </row>
    <row r="33" spans="1:5" s="23" customFormat="1" ht="16.5" customHeight="1" x14ac:dyDescent="0.3">
      <c r="A33" s="68"/>
      <c r="B33" s="40" t="s">
        <v>1932</v>
      </c>
      <c r="C33" s="27" t="s">
        <v>1998</v>
      </c>
      <c r="D33" s="31" t="s">
        <v>1869</v>
      </c>
      <c r="E33" s="68"/>
    </row>
    <row r="34" spans="1:5" s="23" customFormat="1" ht="51.75" customHeight="1" x14ac:dyDescent="0.3">
      <c r="A34" s="68"/>
      <c r="B34" s="40" t="s">
        <v>2011</v>
      </c>
      <c r="C34" s="27" t="s">
        <v>1996</v>
      </c>
      <c r="D34" s="31" t="s">
        <v>1886</v>
      </c>
      <c r="E34" s="68"/>
    </row>
    <row r="35" spans="1:5" s="23" customFormat="1" ht="59.25" customHeight="1" x14ac:dyDescent="0.3">
      <c r="A35" s="68"/>
      <c r="B35" s="40" t="s">
        <v>2012</v>
      </c>
      <c r="C35" s="27" t="s">
        <v>1896</v>
      </c>
      <c r="D35" s="31" t="s">
        <v>1892</v>
      </c>
      <c r="E35" s="68"/>
    </row>
    <row r="36" spans="1:5" s="23" customFormat="1" ht="42.75" customHeight="1" x14ac:dyDescent="0.3">
      <c r="A36" s="68"/>
      <c r="B36" s="40" t="s">
        <v>2013</v>
      </c>
      <c r="C36" s="27" t="s">
        <v>1997</v>
      </c>
      <c r="D36" s="31" t="s">
        <v>1870</v>
      </c>
      <c r="E36" s="68"/>
    </row>
    <row r="37" spans="1:5" s="23" customFormat="1" ht="28.5" customHeight="1" x14ac:dyDescent="0.3">
      <c r="A37" s="68"/>
      <c r="B37" s="40" t="s">
        <v>2014</v>
      </c>
      <c r="C37" s="27" t="s">
        <v>1893</v>
      </c>
      <c r="D37" s="31" t="s">
        <v>1894</v>
      </c>
      <c r="E37" s="68"/>
    </row>
    <row r="38" spans="1:5" s="23" customFormat="1" ht="56.25" customHeight="1" x14ac:dyDescent="0.3">
      <c r="A38" s="68"/>
      <c r="B38" s="40" t="s">
        <v>2015</v>
      </c>
      <c r="C38" s="27" t="s">
        <v>2001</v>
      </c>
      <c r="D38" s="31" t="s">
        <v>1897</v>
      </c>
      <c r="E38" s="68"/>
    </row>
    <row r="39" spans="1:5" s="23" customFormat="1" ht="29.25" customHeight="1" x14ac:dyDescent="0.3">
      <c r="A39" s="68"/>
      <c r="B39" s="41" t="s">
        <v>2017</v>
      </c>
      <c r="C39" s="42" t="s">
        <v>2016</v>
      </c>
      <c r="D39" s="43" t="s">
        <v>1898</v>
      </c>
      <c r="E39" s="68"/>
    </row>
  </sheetData>
  <sheetProtection algorithmName="SHA-512" hashValue="/VCdzCvX3lK3JRjsmzeVvNPc6bcV0NrzoPpRA3BJ1hWTHUnOmljfKq70LrXiv2SyAKE8fGrkPyviVFCw16logw==" saltValue="cjojHPKkpDqfeVljwQc4wQ==" spinCount="100000" sheet="1" objects="1" scenarios="1"/>
  <mergeCells count="7">
    <mergeCell ref="B32:D32"/>
    <mergeCell ref="B5:D5"/>
    <mergeCell ref="B6:D6"/>
    <mergeCell ref="B7:D7"/>
    <mergeCell ref="B19:D19"/>
    <mergeCell ref="B21:D21"/>
    <mergeCell ref="B28:D28"/>
  </mergeCells>
  <printOptions horizontalCentered="1"/>
  <pageMargins left="0.25" right="0.25" top="0.75" bottom="0.75" header="0.3" footer="0.25"/>
  <pageSetup scale="84" orientation="landscape" r:id="rId1"/>
  <headerFooter>
    <oddHeader>&amp;L&amp;"Arial,Regular"&amp;12&amp;C&amp;"Arial,Regular"&amp;12&amp;R&amp;"Arial,Bold"&amp;16</oddHeader>
    <oddFooter>&amp;R_x000D_&amp;"Arial,Bold"&amp;8Page &amp;P of &amp;N&amp;C&amp;"Arial,Regular"&amp;12
&amp;L&amp;"Arial,Regular"&amp;8
9/19/2025</oddFooter>
  </headerFooter>
  <rowBreaks count="2" manualBreakCount="2">
    <brk id="18" max="3" man="1"/>
    <brk id="3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9073-E4AB-44FF-9075-3F59C31411F6}">
  <sheetPr codeName="Sheet3">
    <tabColor theme="9" tint="0.59999389629810485"/>
  </sheetPr>
  <dimension ref="A1:N60"/>
  <sheetViews>
    <sheetView zoomScaleNormal="100" zoomScaleSheetLayoutView="62" workbookViewId="0">
      <selection activeCell="E16" sqref="E16"/>
    </sheetView>
  </sheetViews>
  <sheetFormatPr defaultColWidth="9.109375" defaultRowHeight="14.4" x14ac:dyDescent="0.3"/>
  <cols>
    <col min="1" max="1" width="2.6640625" style="8" customWidth="1"/>
    <col min="2" max="2" width="3.88671875" style="9" customWidth="1"/>
    <col min="3" max="3" width="74.44140625" style="6" customWidth="1"/>
    <col min="4" max="4" width="2.5546875" style="6" customWidth="1"/>
    <col min="5" max="5" width="38.5546875" style="6" customWidth="1"/>
    <col min="6" max="6" width="2.5546875" style="6" customWidth="1"/>
    <col min="7" max="7" width="83.88671875" style="6" customWidth="1"/>
    <col min="8" max="8" width="2.6640625" style="8" customWidth="1"/>
    <col min="9" max="14" width="9.109375" style="8"/>
    <col min="15" max="16384" width="9.109375" style="6"/>
  </cols>
  <sheetData>
    <row r="1" spans="2:7" s="8" customFormat="1" ht="13.2" x14ac:dyDescent="0.25">
      <c r="B1" s="9"/>
    </row>
    <row r="2" spans="2:7" s="8" customFormat="1" ht="13.2" x14ac:dyDescent="0.25">
      <c r="B2" s="85">
        <v>2</v>
      </c>
      <c r="C2" s="86" t="s">
        <v>91</v>
      </c>
      <c r="D2" s="86" t="s">
        <v>92</v>
      </c>
      <c r="E2" s="86" t="s">
        <v>1829</v>
      </c>
      <c r="F2" s="86" t="s">
        <v>93</v>
      </c>
      <c r="G2" s="87" t="s">
        <v>94</v>
      </c>
    </row>
    <row r="3" spans="2:7" ht="24.6" x14ac:dyDescent="0.3">
      <c r="B3" s="88">
        <f>B2+1</f>
        <v>3</v>
      </c>
      <c r="C3" s="4" t="s">
        <v>1823</v>
      </c>
      <c r="D3" s="146"/>
      <c r="E3" s="146"/>
      <c r="F3" s="146"/>
      <c r="G3" s="89"/>
    </row>
    <row r="4" spans="2:7" ht="15.6" x14ac:dyDescent="0.3">
      <c r="B4" s="88">
        <f t="shared" ref="B4:B60" si="0">B3+1</f>
        <v>4</v>
      </c>
      <c r="C4" s="5" t="s">
        <v>1819</v>
      </c>
      <c r="D4" s="146"/>
      <c r="E4" s="146"/>
      <c r="F4" s="146"/>
      <c r="G4" s="89"/>
    </row>
    <row r="5" spans="2:7" ht="15.6" x14ac:dyDescent="0.3">
      <c r="B5" s="88">
        <f t="shared" si="0"/>
        <v>5</v>
      </c>
      <c r="C5" s="12" t="s">
        <v>1820</v>
      </c>
      <c r="D5" s="13"/>
      <c r="E5" s="13"/>
      <c r="F5" s="13"/>
      <c r="G5" s="90"/>
    </row>
    <row r="6" spans="2:7" x14ac:dyDescent="0.3">
      <c r="B6" s="88">
        <f t="shared" si="0"/>
        <v>6</v>
      </c>
      <c r="C6" s="15" t="s">
        <v>1821</v>
      </c>
      <c r="D6" s="14"/>
      <c r="E6" s="16"/>
      <c r="F6" s="14"/>
      <c r="G6" s="91" t="s">
        <v>1822</v>
      </c>
    </row>
    <row r="7" spans="2:7" x14ac:dyDescent="0.3">
      <c r="B7" s="88">
        <f t="shared" si="0"/>
        <v>7</v>
      </c>
      <c r="C7" s="17" t="s">
        <v>0</v>
      </c>
      <c r="D7" s="18"/>
      <c r="E7" s="17" t="s">
        <v>1810</v>
      </c>
      <c r="F7" s="18"/>
      <c r="G7" s="92" t="s">
        <v>1811</v>
      </c>
    </row>
    <row r="8" spans="2:7" x14ac:dyDescent="0.3">
      <c r="B8" s="88">
        <f t="shared" si="0"/>
        <v>8</v>
      </c>
      <c r="C8" s="147" t="s">
        <v>1</v>
      </c>
      <c r="D8" s="147"/>
      <c r="E8" s="148"/>
      <c r="F8" s="147"/>
      <c r="G8" s="93"/>
    </row>
    <row r="9" spans="2:7" ht="16.5" customHeight="1" x14ac:dyDescent="0.3">
      <c r="B9" s="88">
        <f t="shared" si="0"/>
        <v>9</v>
      </c>
      <c r="C9" s="127" t="s">
        <v>3</v>
      </c>
      <c r="D9" s="10"/>
      <c r="E9" s="149">
        <v>500000</v>
      </c>
      <c r="F9" s="10"/>
      <c r="G9" s="94" t="s">
        <v>1818</v>
      </c>
    </row>
    <row r="10" spans="2:7" ht="16.5" customHeight="1" x14ac:dyDescent="0.3">
      <c r="B10" s="88">
        <f t="shared" si="0"/>
        <v>10</v>
      </c>
      <c r="C10" s="127" t="s">
        <v>4</v>
      </c>
      <c r="D10" s="10"/>
      <c r="E10" s="150">
        <v>10</v>
      </c>
      <c r="F10" s="10"/>
      <c r="G10" s="96" t="s">
        <v>1880</v>
      </c>
    </row>
    <row r="11" spans="2:7" ht="15.75" customHeight="1" x14ac:dyDescent="0.3">
      <c r="B11" s="88">
        <f t="shared" si="0"/>
        <v>11</v>
      </c>
      <c r="C11" s="151" t="s">
        <v>1879</v>
      </c>
      <c r="D11" s="10"/>
      <c r="E11" s="150">
        <v>10</v>
      </c>
      <c r="F11" s="10"/>
      <c r="G11" s="96" t="s">
        <v>1887</v>
      </c>
    </row>
    <row r="12" spans="2:7" x14ac:dyDescent="0.3">
      <c r="B12" s="88">
        <f t="shared" si="0"/>
        <v>12</v>
      </c>
      <c r="C12" s="127" t="s">
        <v>1827</v>
      </c>
      <c r="D12" s="10"/>
      <c r="E12" s="152" t="s">
        <v>99</v>
      </c>
      <c r="F12" s="10"/>
      <c r="G12" s="95" t="s">
        <v>1888</v>
      </c>
    </row>
    <row r="13" spans="2:7" x14ac:dyDescent="0.3">
      <c r="B13" s="88">
        <f t="shared" si="0"/>
        <v>13</v>
      </c>
      <c r="C13" s="127" t="s">
        <v>1828</v>
      </c>
      <c r="D13" s="10"/>
      <c r="E13" s="152" t="s">
        <v>99</v>
      </c>
      <c r="F13" s="10"/>
      <c r="G13" s="95" t="s">
        <v>1889</v>
      </c>
    </row>
    <row r="14" spans="2:7" x14ac:dyDescent="0.3">
      <c r="B14" s="88">
        <f t="shared" si="0"/>
        <v>14</v>
      </c>
      <c r="C14" s="127" t="s">
        <v>1854</v>
      </c>
      <c r="D14" s="10"/>
      <c r="E14" s="149">
        <v>0</v>
      </c>
      <c r="F14" s="10"/>
      <c r="G14" s="95" t="s">
        <v>1812</v>
      </c>
    </row>
    <row r="15" spans="2:7" x14ac:dyDescent="0.3">
      <c r="B15" s="88">
        <f t="shared" si="0"/>
        <v>15</v>
      </c>
      <c r="C15" s="127" t="s">
        <v>6</v>
      </c>
      <c r="D15" s="10"/>
      <c r="E15" s="149">
        <v>0</v>
      </c>
      <c r="F15" s="10"/>
      <c r="G15" s="95" t="s">
        <v>1837</v>
      </c>
    </row>
    <row r="16" spans="2:7" x14ac:dyDescent="0.3">
      <c r="B16" s="88">
        <f t="shared" si="0"/>
        <v>16</v>
      </c>
      <c r="C16" s="127" t="s">
        <v>2</v>
      </c>
      <c r="D16" s="153"/>
      <c r="E16" s="154" t="s">
        <v>1799</v>
      </c>
      <c r="F16" s="153"/>
      <c r="G16" s="95" t="s">
        <v>1885</v>
      </c>
    </row>
    <row r="17" spans="1:14" x14ac:dyDescent="0.3">
      <c r="B17" s="88">
        <f t="shared" si="0"/>
        <v>17</v>
      </c>
      <c r="C17" s="127" t="s">
        <v>1838</v>
      </c>
      <c r="D17" s="10"/>
      <c r="E17" s="155" t="s">
        <v>97</v>
      </c>
      <c r="F17" s="10"/>
      <c r="G17" s="145" t="s">
        <v>2033</v>
      </c>
    </row>
    <row r="18" spans="1:14" x14ac:dyDescent="0.3">
      <c r="B18" s="88">
        <f t="shared" si="0"/>
        <v>18</v>
      </c>
      <c r="C18" s="147" t="s">
        <v>1832</v>
      </c>
      <c r="D18" s="147"/>
      <c r="E18" s="156"/>
      <c r="F18" s="147"/>
      <c r="G18" s="93"/>
    </row>
    <row r="19" spans="1:14" x14ac:dyDescent="0.3">
      <c r="B19" s="88">
        <f t="shared" si="0"/>
        <v>19</v>
      </c>
      <c r="C19" s="127" t="s">
        <v>1865</v>
      </c>
      <c r="D19" s="10"/>
      <c r="E19" s="157">
        <v>0.6</v>
      </c>
      <c r="F19" s="10"/>
      <c r="G19" s="95" t="s">
        <v>1813</v>
      </c>
    </row>
    <row r="20" spans="1:14" x14ac:dyDescent="0.3">
      <c r="B20" s="88">
        <f t="shared" si="0"/>
        <v>20</v>
      </c>
      <c r="C20" s="147" t="s">
        <v>7</v>
      </c>
      <c r="D20" s="147"/>
      <c r="E20" s="148"/>
      <c r="F20" s="147"/>
      <c r="G20" s="93"/>
    </row>
    <row r="21" spans="1:14" ht="80.25" customHeight="1" x14ac:dyDescent="0.3">
      <c r="B21" s="88">
        <f t="shared" si="0"/>
        <v>21</v>
      </c>
      <c r="C21" s="127" t="s">
        <v>1824</v>
      </c>
      <c r="D21" s="10"/>
      <c r="E21" s="158" t="str">
        <f>INDEX('DRG Table'!$C$10:$C$1048576, MATCH($E$17, 'DRG Table'!$B$10:$B$1048576, 0))</f>
        <v>LIVER TRANSPLANT AND/OR INTESTINAL TRANSPLANT</v>
      </c>
      <c r="F21" s="10"/>
      <c r="G21" s="145" t="s">
        <v>2034</v>
      </c>
    </row>
    <row r="22" spans="1:14" s="7" customFormat="1" ht="15.75" customHeight="1" x14ac:dyDescent="0.3">
      <c r="A22" s="23"/>
      <c r="B22" s="88">
        <f t="shared" si="0"/>
        <v>22</v>
      </c>
      <c r="C22" s="159" t="s">
        <v>1994</v>
      </c>
      <c r="D22" s="10"/>
      <c r="E22" s="158" t="str">
        <f>INDEX('DRG Table'!$H$10:$H$1048576, MATCH($E$17, 'DRG Table'!$B$10:$B$1048576, 0))</f>
        <v>Transplant Surgery</v>
      </c>
      <c r="F22" s="10"/>
      <c r="G22" s="95" t="s">
        <v>2034</v>
      </c>
      <c r="H22" s="23"/>
      <c r="I22" s="23"/>
      <c r="J22" s="23"/>
      <c r="K22" s="23"/>
      <c r="L22" s="23"/>
      <c r="M22" s="23"/>
      <c r="N22" s="23"/>
    </row>
    <row r="23" spans="1:14" x14ac:dyDescent="0.3">
      <c r="B23" s="88">
        <f t="shared" si="0"/>
        <v>23</v>
      </c>
      <c r="C23" s="127" t="s">
        <v>1903</v>
      </c>
      <c r="D23" s="10"/>
      <c r="E23" s="160">
        <f>INDEX('DRG Table'!$G$10:$G$1048576, MATCH($E$17, 'DRG Table'!$B$10:$B$1048576, 0))</f>
        <v>5.8381999999999996</v>
      </c>
      <c r="F23" s="10"/>
      <c r="G23" s="95" t="s">
        <v>2034</v>
      </c>
    </row>
    <row r="24" spans="1:14" ht="18" customHeight="1" x14ac:dyDescent="0.3">
      <c r="B24" s="88">
        <f t="shared" si="0"/>
        <v>24</v>
      </c>
      <c r="C24" s="161" t="s">
        <v>1841</v>
      </c>
      <c r="D24" s="10"/>
      <c r="E24" s="160">
        <f>INDEX('DRG Table'!$D$10:$D$1048576, MATCH($E$17, 'DRG Table'!$B$10:$B$1048576, 0))</f>
        <v>6.9</v>
      </c>
      <c r="F24" s="10"/>
      <c r="G24" s="95" t="s">
        <v>2034</v>
      </c>
    </row>
    <row r="25" spans="1:14" ht="17.25" customHeight="1" x14ac:dyDescent="0.3">
      <c r="B25" s="88">
        <f t="shared" si="0"/>
        <v>25</v>
      </c>
      <c r="C25" s="161" t="s">
        <v>1826</v>
      </c>
      <c r="D25" s="10"/>
      <c r="E25" s="160" t="str">
        <f>INDEX('DRG Table'!$F$10:$F$1048576, MATCH($E$17, 'DRG Table'!$B$10:$B$1048576, 0))</f>
        <v>No</v>
      </c>
      <c r="F25" s="10"/>
      <c r="G25" s="95" t="s">
        <v>2034</v>
      </c>
    </row>
    <row r="26" spans="1:14" x14ac:dyDescent="0.3">
      <c r="B26" s="88">
        <f t="shared" si="0"/>
        <v>26</v>
      </c>
      <c r="C26" s="127" t="s">
        <v>1839</v>
      </c>
      <c r="D26" s="10"/>
      <c r="E26" s="175">
        <f>INDEX('DRG Table'!$E$10:$E$1048576, MATCH($E$17, 'DRG Table'!$B$10:$B$1048576, 0))</f>
        <v>44000</v>
      </c>
      <c r="F26" s="10"/>
      <c r="G26" s="95" t="s">
        <v>2034</v>
      </c>
    </row>
    <row r="27" spans="1:14" x14ac:dyDescent="0.3">
      <c r="B27" s="88">
        <f t="shared" si="0"/>
        <v>27</v>
      </c>
      <c r="C27" s="147" t="s">
        <v>8</v>
      </c>
      <c r="D27" s="147"/>
      <c r="E27" s="148"/>
      <c r="F27" s="147"/>
      <c r="G27" s="93"/>
    </row>
    <row r="28" spans="1:14" ht="32.25" customHeight="1" x14ac:dyDescent="0.3">
      <c r="B28" s="88">
        <f t="shared" si="0"/>
        <v>28</v>
      </c>
      <c r="C28" s="127" t="s">
        <v>1825</v>
      </c>
      <c r="D28" s="153"/>
      <c r="E28" s="158" t="str">
        <f>INDEX('Provider Table'!$D$6:$D$1048576, MATCH($E$16, 'Provider Table'!$B$6:$B$1048576, 0))</f>
        <v>Other SC Hospitals</v>
      </c>
      <c r="F28" s="153"/>
      <c r="G28" s="97" t="s">
        <v>1814</v>
      </c>
    </row>
    <row r="29" spans="1:14" ht="15.75" customHeight="1" x14ac:dyDescent="0.3">
      <c r="B29" s="88">
        <f t="shared" si="0"/>
        <v>29</v>
      </c>
      <c r="C29" s="162" t="s">
        <v>1937</v>
      </c>
      <c r="D29" s="10"/>
      <c r="E29" s="163">
        <f>INDEX('Provider Table'!$F$6:$F$1048576, MATCH($E$16, 'Provider Table'!$B$6:$B$1048576, 0))</f>
        <v>10041.200000000001</v>
      </c>
      <c r="F29" s="10"/>
      <c r="G29" s="138" t="s">
        <v>1814</v>
      </c>
    </row>
    <row r="30" spans="1:14" x14ac:dyDescent="0.3">
      <c r="B30" s="88">
        <f t="shared" si="0"/>
        <v>30</v>
      </c>
      <c r="C30" s="127" t="s">
        <v>1934</v>
      </c>
      <c r="D30" s="10"/>
      <c r="E30" s="164">
        <f>INDEX('Provider Table'!$G$6:$G$1048576, MATCH($E$16, 'Provider Table'!$B$6:$B$1048576, 0))</f>
        <v>0.30499999999999999</v>
      </c>
      <c r="F30" s="10"/>
      <c r="G30" s="97" t="s">
        <v>1814</v>
      </c>
    </row>
    <row r="31" spans="1:14" x14ac:dyDescent="0.3">
      <c r="B31" s="88">
        <f t="shared" si="0"/>
        <v>31</v>
      </c>
      <c r="C31" s="147" t="s">
        <v>1815</v>
      </c>
      <c r="D31" s="147"/>
      <c r="E31" s="148"/>
      <c r="F31" s="147"/>
      <c r="G31" s="93"/>
    </row>
    <row r="32" spans="1:14" x14ac:dyDescent="0.3">
      <c r="B32" s="88">
        <f t="shared" si="0"/>
        <v>32</v>
      </c>
      <c r="C32" s="165" t="s">
        <v>1998</v>
      </c>
      <c r="D32" s="10"/>
      <c r="E32" s="166">
        <f>ROUND($E$29 * $E$23, 2)</f>
        <v>58622.53</v>
      </c>
      <c r="F32" s="10"/>
      <c r="G32" s="145" t="s">
        <v>2035</v>
      </c>
    </row>
    <row r="33" spans="2:7" x14ac:dyDescent="0.3">
      <c r="B33" s="88">
        <f t="shared" si="0"/>
        <v>33</v>
      </c>
      <c r="C33" s="147" t="s">
        <v>1816</v>
      </c>
      <c r="D33" s="147"/>
      <c r="E33" s="148"/>
      <c r="F33" s="147"/>
      <c r="G33" s="93"/>
    </row>
    <row r="34" spans="2:7" x14ac:dyDescent="0.3">
      <c r="B34" s="88">
        <f t="shared" si="0"/>
        <v>34</v>
      </c>
      <c r="C34" s="127" t="s">
        <v>1817</v>
      </c>
      <c r="D34" s="10"/>
      <c r="E34" s="167" t="str">
        <f>IF($E$12 = "Yes", "Yes", "No")</f>
        <v>No</v>
      </c>
      <c r="F34" s="10"/>
      <c r="G34" s="145" t="s">
        <v>1851</v>
      </c>
    </row>
    <row r="35" spans="2:7" x14ac:dyDescent="0.3">
      <c r="B35" s="88">
        <f t="shared" si="0"/>
        <v>35</v>
      </c>
      <c r="C35" s="159" t="s">
        <v>1995</v>
      </c>
      <c r="D35" s="10"/>
      <c r="E35" s="166">
        <f>ROUND(IF($E$34 = "Yes", ($E$32 / $E$24) * $E$11, 0), 2)</f>
        <v>0</v>
      </c>
      <c r="F35" s="10"/>
      <c r="G35" s="145" t="s">
        <v>2036</v>
      </c>
    </row>
    <row r="36" spans="2:7" x14ac:dyDescent="0.3">
      <c r="B36" s="88">
        <f t="shared" si="0"/>
        <v>36</v>
      </c>
      <c r="C36" s="127" t="s">
        <v>10</v>
      </c>
      <c r="D36" s="10"/>
      <c r="E36" s="167" t="str">
        <f>IF(AND($E$34 = "Yes", $E$35 &lt; $E$32), "Yes", "No")</f>
        <v>No</v>
      </c>
      <c r="F36" s="10"/>
      <c r="G36" s="173" t="s">
        <v>2037</v>
      </c>
    </row>
    <row r="37" spans="2:7" x14ac:dyDescent="0.3">
      <c r="B37" s="88">
        <f t="shared" si="0"/>
        <v>37</v>
      </c>
      <c r="C37" s="168" t="s">
        <v>1996</v>
      </c>
      <c r="D37" s="10"/>
      <c r="E37" s="166">
        <f>IF($E$36 = "Yes", $E$35, $E$32)</f>
        <v>58622.53</v>
      </c>
      <c r="F37" s="10"/>
      <c r="G37" s="173" t="s">
        <v>2038</v>
      </c>
    </row>
    <row r="38" spans="2:7" x14ac:dyDescent="0.3">
      <c r="B38" s="88">
        <f t="shared" si="0"/>
        <v>38</v>
      </c>
      <c r="C38" s="147" t="s">
        <v>1895</v>
      </c>
      <c r="D38" s="147"/>
      <c r="E38" s="169"/>
      <c r="F38" s="147"/>
      <c r="G38" s="93"/>
    </row>
    <row r="39" spans="2:7" x14ac:dyDescent="0.3">
      <c r="B39" s="88">
        <f t="shared" si="0"/>
        <v>39</v>
      </c>
      <c r="C39" s="127" t="s">
        <v>11</v>
      </c>
      <c r="D39" s="10"/>
      <c r="E39" s="167" t="str">
        <f>$E$12</f>
        <v>No</v>
      </c>
      <c r="F39" s="10"/>
      <c r="G39" s="145" t="s">
        <v>1851</v>
      </c>
    </row>
    <row r="40" spans="2:7" x14ac:dyDescent="0.3">
      <c r="B40" s="88">
        <f t="shared" si="0"/>
        <v>40</v>
      </c>
      <c r="C40" s="127" t="s">
        <v>12</v>
      </c>
      <c r="D40" s="10"/>
      <c r="E40" s="167" t="str">
        <f>$E$13</f>
        <v>No</v>
      </c>
      <c r="F40" s="10"/>
      <c r="G40" s="145" t="s">
        <v>1852</v>
      </c>
    </row>
    <row r="41" spans="2:7" x14ac:dyDescent="0.3">
      <c r="B41" s="88">
        <f t="shared" si="0"/>
        <v>41</v>
      </c>
      <c r="C41" s="127" t="s">
        <v>1890</v>
      </c>
      <c r="D41" s="10"/>
      <c r="E41" s="167" t="str">
        <f>$E$25</f>
        <v>No</v>
      </c>
      <c r="F41" s="10"/>
      <c r="G41" s="145" t="s">
        <v>1863</v>
      </c>
    </row>
    <row r="42" spans="2:7" x14ac:dyDescent="0.3">
      <c r="B42" s="88">
        <f t="shared" si="0"/>
        <v>42</v>
      </c>
      <c r="C42" s="162" t="s">
        <v>1891</v>
      </c>
      <c r="D42" s="10"/>
      <c r="E42" s="167" t="str">
        <f>IF(OR($E$39 ="Yes", $E$40 = "Yes", $E$41 = "Yes"), "Yes", "No")</f>
        <v>No</v>
      </c>
      <c r="F42" s="10"/>
      <c r="G42" s="173" t="s">
        <v>2039</v>
      </c>
    </row>
    <row r="43" spans="2:7" x14ac:dyDescent="0.3">
      <c r="B43" s="88">
        <f t="shared" si="0"/>
        <v>43</v>
      </c>
      <c r="C43" s="127" t="s">
        <v>13</v>
      </c>
      <c r="D43" s="10"/>
      <c r="E43" s="167" t="str">
        <f>IF($E$10 = 1, "Yes", "No")</f>
        <v>No</v>
      </c>
      <c r="F43" s="10"/>
      <c r="G43" s="145" t="s">
        <v>2040</v>
      </c>
    </row>
    <row r="44" spans="2:7" x14ac:dyDescent="0.3">
      <c r="B44" s="88">
        <f t="shared" si="0"/>
        <v>44</v>
      </c>
      <c r="C44" s="127" t="s">
        <v>14</v>
      </c>
      <c r="D44" s="10"/>
      <c r="E44" s="167" t="str">
        <f>IF($E$10 = 0, "Yes", "No")</f>
        <v>No</v>
      </c>
      <c r="F44" s="10"/>
      <c r="G44" s="145" t="s">
        <v>2041</v>
      </c>
    </row>
    <row r="45" spans="2:7" ht="27.75" customHeight="1" x14ac:dyDescent="0.3">
      <c r="B45" s="88">
        <f t="shared" si="0"/>
        <v>45</v>
      </c>
      <c r="C45" s="159" t="s">
        <v>1999</v>
      </c>
      <c r="D45" s="10"/>
      <c r="E45" s="166">
        <f>ROUND(IF($E$42 = "Yes", $E$37, IF($E$43 ="Yes", ($E$37 / $E$24), IF($E$44 = "Yes", ($E$37 / $E$24) * 0.5, $E$37))), 2)</f>
        <v>58622.53</v>
      </c>
      <c r="F45" s="10"/>
      <c r="G45" s="173" t="s">
        <v>2042</v>
      </c>
    </row>
    <row r="46" spans="2:7" x14ac:dyDescent="0.3">
      <c r="B46" s="88">
        <f t="shared" si="0"/>
        <v>46</v>
      </c>
      <c r="C46" s="147" t="s">
        <v>1830</v>
      </c>
      <c r="D46" s="147"/>
      <c r="E46" s="169"/>
      <c r="F46" s="147"/>
      <c r="G46" s="93"/>
    </row>
    <row r="47" spans="2:7" x14ac:dyDescent="0.3">
      <c r="B47" s="88">
        <f t="shared" si="0"/>
        <v>47</v>
      </c>
      <c r="C47" s="127" t="s">
        <v>1831</v>
      </c>
      <c r="D47" s="10"/>
      <c r="E47" s="166">
        <f>ROUND($E$9 * $E$30, 2)</f>
        <v>152500</v>
      </c>
      <c r="F47" s="10"/>
      <c r="G47" s="145" t="s">
        <v>2004</v>
      </c>
    </row>
    <row r="48" spans="2:7" x14ac:dyDescent="0.3">
      <c r="B48" s="88">
        <f t="shared" si="0"/>
        <v>48</v>
      </c>
      <c r="C48" s="159" t="s">
        <v>2002</v>
      </c>
      <c r="D48" s="10"/>
      <c r="E48" s="166">
        <f>MAX(ROUND($E$47 - $E$45, 2),0)</f>
        <v>93877.47</v>
      </c>
      <c r="F48" s="10"/>
      <c r="G48" s="145" t="s">
        <v>2005</v>
      </c>
    </row>
    <row r="49" spans="2:7" x14ac:dyDescent="0.3">
      <c r="B49" s="88">
        <f t="shared" si="0"/>
        <v>49</v>
      </c>
      <c r="C49" s="127" t="s">
        <v>15</v>
      </c>
      <c r="D49" s="10"/>
      <c r="E49" s="167" t="str">
        <f>IF($E$48 &gt; $E$26, "Yes", "No")</f>
        <v>Yes</v>
      </c>
      <c r="F49" s="10"/>
      <c r="G49" s="145" t="s">
        <v>2006</v>
      </c>
    </row>
    <row r="50" spans="2:7" x14ac:dyDescent="0.3">
      <c r="B50" s="88">
        <f t="shared" si="0"/>
        <v>50</v>
      </c>
      <c r="C50" s="159" t="s">
        <v>1997</v>
      </c>
      <c r="D50" s="10"/>
      <c r="E50" s="166">
        <f>ROUND(IF($E$49 = "Yes", (($E$48 - $E$26) * $E$19), 0), 2)</f>
        <v>29926.48</v>
      </c>
      <c r="F50" s="10"/>
      <c r="G50" s="145" t="s">
        <v>2043</v>
      </c>
    </row>
    <row r="51" spans="2:7" x14ac:dyDescent="0.3">
      <c r="B51" s="88">
        <f t="shared" si="0"/>
        <v>51</v>
      </c>
      <c r="C51" s="147" t="s">
        <v>1833</v>
      </c>
      <c r="D51" s="147"/>
      <c r="E51" s="169"/>
      <c r="F51" s="147"/>
      <c r="G51" s="93"/>
    </row>
    <row r="52" spans="2:7" x14ac:dyDescent="0.3">
      <c r="B52" s="88">
        <f t="shared" si="0"/>
        <v>52</v>
      </c>
      <c r="C52" s="159" t="s">
        <v>2000</v>
      </c>
      <c r="D52" s="10"/>
      <c r="E52" s="166">
        <f>$E$45 + $E$50</f>
        <v>88549.01</v>
      </c>
      <c r="F52" s="10"/>
      <c r="G52" s="174" t="s">
        <v>2007</v>
      </c>
    </row>
    <row r="53" spans="2:7" x14ac:dyDescent="0.3">
      <c r="B53" s="88">
        <f t="shared" si="0"/>
        <v>53</v>
      </c>
      <c r="C53" s="147" t="s">
        <v>1834</v>
      </c>
      <c r="D53" s="147"/>
      <c r="E53" s="169"/>
      <c r="F53" s="147"/>
      <c r="G53" s="93"/>
    </row>
    <row r="54" spans="2:7" x14ac:dyDescent="0.3">
      <c r="B54" s="88">
        <f t="shared" si="0"/>
        <v>54</v>
      </c>
      <c r="C54" s="159" t="s">
        <v>2003</v>
      </c>
      <c r="D54" s="10"/>
      <c r="E54" s="167" t="str">
        <f>IF($E$11 &lt; $E$10, "Yes", "No")</f>
        <v>No</v>
      </c>
      <c r="F54" s="10"/>
      <c r="G54" s="145" t="s">
        <v>2044</v>
      </c>
    </row>
    <row r="55" spans="2:7" x14ac:dyDescent="0.3">
      <c r="B55" s="88">
        <f t="shared" si="0"/>
        <v>55</v>
      </c>
      <c r="C55" s="127" t="s">
        <v>1835</v>
      </c>
      <c r="D55" s="10"/>
      <c r="E55" s="170">
        <f>IF($E$54 = "No", 1, $E$11 / $E$10)</f>
        <v>1</v>
      </c>
      <c r="F55" s="10"/>
      <c r="G55" s="145" t="s">
        <v>2045</v>
      </c>
    </row>
    <row r="56" spans="2:7" x14ac:dyDescent="0.3">
      <c r="B56" s="88">
        <f t="shared" si="0"/>
        <v>56</v>
      </c>
      <c r="C56" s="159" t="s">
        <v>2001</v>
      </c>
      <c r="D56" s="10"/>
      <c r="E56" s="166">
        <f>ROUND(IF($E$54 = "No", $E$52, $E$52 * $E$55), 2)</f>
        <v>88549.01</v>
      </c>
      <c r="F56" s="10"/>
      <c r="G56" s="145" t="s">
        <v>2046</v>
      </c>
    </row>
    <row r="57" spans="2:7" x14ac:dyDescent="0.3">
      <c r="B57" s="88">
        <f t="shared" si="0"/>
        <v>57</v>
      </c>
      <c r="C57" s="147" t="s">
        <v>1836</v>
      </c>
      <c r="D57" s="147"/>
      <c r="E57" s="169"/>
      <c r="F57" s="147"/>
      <c r="G57" s="93"/>
    </row>
    <row r="58" spans="2:7" x14ac:dyDescent="0.3">
      <c r="B58" s="88">
        <f t="shared" si="0"/>
        <v>58</v>
      </c>
      <c r="C58" s="161" t="s">
        <v>5</v>
      </c>
      <c r="D58" s="11"/>
      <c r="E58" s="171">
        <f>$E$14</f>
        <v>0</v>
      </c>
      <c r="F58" s="11"/>
      <c r="G58" s="98" t="s">
        <v>1853</v>
      </c>
    </row>
    <row r="59" spans="2:7" x14ac:dyDescent="0.3">
      <c r="B59" s="88">
        <f t="shared" si="0"/>
        <v>59</v>
      </c>
      <c r="C59" s="161" t="s">
        <v>6</v>
      </c>
      <c r="D59" s="11"/>
      <c r="E59" s="171">
        <f>$E$15</f>
        <v>0</v>
      </c>
      <c r="F59" s="11"/>
      <c r="G59" s="98" t="s">
        <v>1856</v>
      </c>
    </row>
    <row r="60" spans="2:7" x14ac:dyDescent="0.3">
      <c r="B60" s="172">
        <f t="shared" si="0"/>
        <v>60</v>
      </c>
      <c r="C60" s="99" t="s">
        <v>2016</v>
      </c>
      <c r="D60" s="100"/>
      <c r="E60" s="101">
        <f>MAX(E56-E58-E59, 0)</f>
        <v>88549.01</v>
      </c>
      <c r="F60" s="100"/>
      <c r="G60" s="102" t="s">
        <v>2008</v>
      </c>
    </row>
  </sheetData>
  <sheetProtection algorithmName="SHA-512" hashValue="FK3CLtx6yIA59xIh7aJxTKWB5BzzSSD8FdnsWwHVwUOaYgdt5GosjqTCdvADIuVcF3Gxk9++KykodWdz2jWSSw==" saltValue="HGZxor4zs8qqn/v8V9gX7g==" spinCount="100000" sheet="1" objects="1" scenarios="1"/>
  <dataValidations count="6">
    <dataValidation type="list" allowBlank="1" showInputMessage="1" showErrorMessage="1" sqref="E12:E13" xr:uid="{D314ED84-F44A-493B-9D62-7C6B96AD0DAA}">
      <formula1>"Yes, No"</formula1>
    </dataValidation>
    <dataValidation type="whole" allowBlank="1" showInputMessage="1" showErrorMessage="1" errorTitle="Invalid Value" error="Entered length of stay must be between 0 and 1,000 days" promptTitle="Alert" prompt="If the admit and discharge dates are the same, the user should enter the length of stay as a value of 0 days" sqref="E10" xr:uid="{5AE71A12-03A8-4785-ABE4-93681871712B}">
      <formula1>0</formula1>
      <formula2>1000</formula2>
    </dataValidation>
    <dataValidation type="decimal" allowBlank="1" showInputMessage="1" showErrorMessage="1" errorTitle="Invalid Value" error="Entered covered charges must be between $0 and $10,000,000." sqref="E9" xr:uid="{6D23DF11-DE7E-41BC-99A7-C4797C37C1B5}">
      <formula1>0</formula1>
      <formula2>10000000</formula2>
    </dataValidation>
    <dataValidation type="whole" allowBlank="1" showInputMessage="1" showErrorMessage="1" errorTitle="Invalid Value" error="Entered covered days must be between 0 and the entered length of stay" sqref="E11" xr:uid="{DB5EFAD3-43BE-4FF5-8CC3-528914030467}">
      <formula1>0</formula1>
      <formula2>E10</formula2>
    </dataValidation>
    <dataValidation type="decimal" allowBlank="1" showInputMessage="1" showErrorMessage="1" errorTitle="Invalid Value" error="Entered patient liability must be between $0 and $5,000,000" sqref="E15" xr:uid="{C60F6617-1908-4A65-92D7-2A0AE80535C8}">
      <formula1>0</formula1>
      <formula2>5000000</formula2>
    </dataValidation>
    <dataValidation type="decimal" allowBlank="1" showInputMessage="1" showErrorMessage="1" errorTitle="Invalid Value" error="Entered prior payments must be between $0 and $5,000,000" sqref="E14" xr:uid="{FC170A9D-EE40-4D28-A8D2-6DF83046AB19}">
      <formula1>0</formula1>
      <formula2>5000000</formula2>
    </dataValidation>
  </dataValidations>
  <printOptions horizontalCentered="1"/>
  <pageMargins left="0.25" right="0.25" top="0.75" bottom="0.75" header="0.3" footer="0.25"/>
  <pageSetup scale="48" orientation="landscape" r:id="rId1"/>
  <headerFooter>
    <oddHeader>&amp;L&amp;"Arial,Regular"&amp;12&amp;C&amp;"Arial,Regular"&amp;12&amp;R&amp;"Arial,Bold"&amp;16</oddHeader>
    <oddFooter>&amp;R_x000D_&amp;"Arial,Bold"&amp;8Page &amp;P of &amp;N&amp;C&amp;"Arial,Regular"&amp;12
&amp;L&amp;"Arial,Regular"&amp;8
9/19/2025</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73EC7511-75E1-46DB-B92F-97732E2A7A15}">
          <x14:formula1>
            <xm:f>'DRG Table'!$B$10:$B$1365</xm:f>
          </x14:formula1>
          <xm:sqref>E17</xm:sqref>
        </x14:dataValidation>
        <x14:dataValidation type="list" allowBlank="1" showInputMessage="1" showErrorMessage="1" xr:uid="{D288BE93-8DE9-4B4C-B731-D25F3D99047C}">
          <x14:formula1>
            <xm:f>'Provider Table'!$B$6:$B$70</xm:f>
          </x14:formula1>
          <xm:sqref>E16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8E3F9-974F-4C9C-BD84-52300A774E21}">
  <sheetPr codeName="Sheet4"/>
  <dimension ref="B2:AB1367"/>
  <sheetViews>
    <sheetView zoomScale="85" zoomScaleNormal="85" workbookViewId="0">
      <pane xSplit="2" ySplit="9" topLeftCell="C10" activePane="bottomRight" state="frozen"/>
      <selection pane="topRight"/>
      <selection pane="bottomLeft"/>
      <selection pane="bottomRight"/>
    </sheetView>
  </sheetViews>
  <sheetFormatPr defaultColWidth="9.109375" defaultRowHeight="14.4" x14ac:dyDescent="0.3"/>
  <cols>
    <col min="1" max="1" width="2.6640625" style="6" customWidth="1"/>
    <col min="2" max="2" width="12.88671875" style="8" customWidth="1"/>
    <col min="3" max="3" width="208" style="8" customWidth="1"/>
    <col min="4" max="4" width="16.5546875" style="8" customWidth="1"/>
    <col min="5" max="5" width="13.6640625" style="8" customWidth="1"/>
    <col min="6" max="6" width="18.109375" style="8" customWidth="1"/>
    <col min="7" max="7" width="16.33203125" style="8" customWidth="1"/>
    <col min="8" max="8" width="32" style="8" bestFit="1" customWidth="1"/>
    <col min="9" max="9" width="2.6640625" style="6" customWidth="1"/>
    <col min="10" max="28" width="9.109375" style="8"/>
    <col min="29" max="16384" width="9.109375" style="6"/>
  </cols>
  <sheetData>
    <row r="2" spans="2:28" x14ac:dyDescent="0.3">
      <c r="B2" s="176" t="s">
        <v>1987</v>
      </c>
      <c r="C2" s="177"/>
      <c r="D2" s="177"/>
      <c r="E2" s="177"/>
      <c r="F2" s="177"/>
      <c r="G2" s="177"/>
      <c r="H2" s="178"/>
    </row>
    <row r="3" spans="2:28" x14ac:dyDescent="0.3">
      <c r="B3" s="179" t="s">
        <v>2047</v>
      </c>
      <c r="H3" s="180"/>
    </row>
    <row r="4" spans="2:28" x14ac:dyDescent="0.3">
      <c r="B4" s="179" t="s">
        <v>2018</v>
      </c>
      <c r="H4" s="180"/>
    </row>
    <row r="5" spans="2:28" x14ac:dyDescent="0.3">
      <c r="B5" s="181"/>
      <c r="H5" s="180"/>
    </row>
    <row r="6" spans="2:28" s="7" customFormat="1" ht="29.25" customHeight="1" x14ac:dyDescent="0.3">
      <c r="B6" s="103" t="s">
        <v>1823</v>
      </c>
      <c r="C6" s="119"/>
      <c r="D6" s="119"/>
      <c r="E6" s="119"/>
      <c r="F6" s="119"/>
      <c r="G6" s="119"/>
      <c r="H6" s="120"/>
      <c r="J6" s="23"/>
      <c r="K6" s="23"/>
      <c r="L6" s="23"/>
      <c r="M6" s="23"/>
      <c r="N6" s="23"/>
      <c r="O6" s="23"/>
      <c r="P6" s="23"/>
      <c r="Q6" s="23"/>
      <c r="R6" s="23"/>
      <c r="S6" s="23"/>
      <c r="T6" s="23"/>
      <c r="U6" s="23"/>
      <c r="V6" s="23"/>
      <c r="W6" s="23"/>
      <c r="X6" s="23"/>
      <c r="Y6" s="23"/>
      <c r="Z6" s="23"/>
      <c r="AA6" s="23"/>
      <c r="AB6" s="23"/>
    </row>
    <row r="7" spans="2:28" s="7" customFormat="1" ht="18.75" customHeight="1" x14ac:dyDescent="0.3">
      <c r="B7" s="104" t="s">
        <v>1819</v>
      </c>
      <c r="C7" s="193"/>
      <c r="D7" s="193"/>
      <c r="E7" s="193"/>
      <c r="F7" s="193"/>
      <c r="G7" s="193"/>
      <c r="H7" s="121"/>
      <c r="J7" s="23"/>
      <c r="K7" s="23"/>
      <c r="L7" s="23"/>
      <c r="M7" s="23"/>
      <c r="N7" s="23"/>
      <c r="O7" s="23"/>
      <c r="P7" s="23"/>
      <c r="Q7" s="23"/>
      <c r="R7" s="23"/>
      <c r="S7" s="23"/>
      <c r="T7" s="23"/>
      <c r="U7" s="23"/>
      <c r="V7" s="23"/>
      <c r="W7" s="23"/>
      <c r="X7" s="23"/>
      <c r="Y7" s="23"/>
      <c r="Z7" s="23"/>
      <c r="AA7" s="23"/>
      <c r="AB7" s="23"/>
    </row>
    <row r="8" spans="2:28" s="7" customFormat="1" ht="18.75" customHeight="1" x14ac:dyDescent="0.3">
      <c r="B8" s="104" t="s">
        <v>1809</v>
      </c>
      <c r="C8" s="193"/>
      <c r="D8" s="193"/>
      <c r="E8" s="193"/>
      <c r="F8" s="193"/>
      <c r="G8" s="193"/>
      <c r="H8" s="121"/>
      <c r="J8" s="23"/>
      <c r="K8" s="23"/>
      <c r="L8" s="23"/>
      <c r="M8" s="23"/>
      <c r="N8" s="23"/>
      <c r="O8" s="23"/>
      <c r="P8" s="23"/>
      <c r="Q8" s="23"/>
      <c r="R8" s="23"/>
      <c r="S8" s="23"/>
      <c r="T8" s="23"/>
      <c r="U8" s="23"/>
      <c r="V8" s="23"/>
      <c r="W8" s="23"/>
      <c r="X8" s="23"/>
      <c r="Y8" s="23"/>
      <c r="Z8" s="23"/>
      <c r="AA8" s="23"/>
      <c r="AB8" s="23"/>
    </row>
    <row r="9" spans="2:28" ht="95.25" customHeight="1" x14ac:dyDescent="0.3">
      <c r="B9" s="187" t="s">
        <v>1806</v>
      </c>
      <c r="C9" s="188" t="s">
        <v>1807</v>
      </c>
      <c r="D9" s="189" t="s">
        <v>1992</v>
      </c>
      <c r="E9" s="189" t="s">
        <v>1840</v>
      </c>
      <c r="F9" s="189" t="s">
        <v>1993</v>
      </c>
      <c r="G9" s="189" t="s">
        <v>1808</v>
      </c>
      <c r="H9" s="190" t="s">
        <v>1930</v>
      </c>
    </row>
    <row r="10" spans="2:28" x14ac:dyDescent="0.3">
      <c r="B10" s="183" t="s">
        <v>97</v>
      </c>
      <c r="C10" s="116" t="s">
        <v>98</v>
      </c>
      <c r="D10" s="117">
        <v>6.9</v>
      </c>
      <c r="E10" s="191">
        <v>44000</v>
      </c>
      <c r="F10" s="9" t="s">
        <v>99</v>
      </c>
      <c r="G10" s="192">
        <v>5.8381999999999996</v>
      </c>
      <c r="H10" s="122" t="s">
        <v>1904</v>
      </c>
    </row>
    <row r="11" spans="2:28" x14ac:dyDescent="0.3">
      <c r="B11" s="183" t="s">
        <v>100</v>
      </c>
      <c r="C11" s="116" t="s">
        <v>98</v>
      </c>
      <c r="D11" s="117">
        <v>7.86</v>
      </c>
      <c r="E11" s="191">
        <v>44000</v>
      </c>
      <c r="F11" s="9" t="s">
        <v>99</v>
      </c>
      <c r="G11" s="192">
        <v>7.1050000000000004</v>
      </c>
      <c r="H11" s="122" t="s">
        <v>1904</v>
      </c>
    </row>
    <row r="12" spans="2:28" x14ac:dyDescent="0.3">
      <c r="B12" s="183" t="s">
        <v>101</v>
      </c>
      <c r="C12" s="116" t="s">
        <v>98</v>
      </c>
      <c r="D12" s="117">
        <v>12.43</v>
      </c>
      <c r="E12" s="191">
        <v>70871</v>
      </c>
      <c r="F12" s="9" t="s">
        <v>99</v>
      </c>
      <c r="G12" s="192">
        <v>8.8057999999999996</v>
      </c>
      <c r="H12" s="122" t="s">
        <v>1904</v>
      </c>
    </row>
    <row r="13" spans="2:28" x14ac:dyDescent="0.3">
      <c r="B13" s="186" t="s">
        <v>102</v>
      </c>
      <c r="C13" s="19" t="s">
        <v>98</v>
      </c>
      <c r="D13" s="20">
        <v>30.99</v>
      </c>
      <c r="E13" s="143">
        <v>68364</v>
      </c>
      <c r="F13" s="21" t="s">
        <v>99</v>
      </c>
      <c r="G13" s="22">
        <v>15.945399999999999</v>
      </c>
      <c r="H13" s="123" t="s">
        <v>1904</v>
      </c>
    </row>
    <row r="14" spans="2:28" x14ac:dyDescent="0.3">
      <c r="B14" s="183" t="s">
        <v>103</v>
      </c>
      <c r="C14" s="116" t="s">
        <v>104</v>
      </c>
      <c r="D14" s="117">
        <v>11.5</v>
      </c>
      <c r="E14" s="191">
        <v>44000</v>
      </c>
      <c r="F14" s="9" t="s">
        <v>99</v>
      </c>
      <c r="G14" s="192">
        <v>8.9989000000000008</v>
      </c>
      <c r="H14" s="122" t="s">
        <v>1904</v>
      </c>
    </row>
    <row r="15" spans="2:28" x14ac:dyDescent="0.3">
      <c r="B15" s="183" t="s">
        <v>105</v>
      </c>
      <c r="C15" s="116" t="s">
        <v>104</v>
      </c>
      <c r="D15" s="117">
        <v>17.11</v>
      </c>
      <c r="E15" s="191">
        <v>63084</v>
      </c>
      <c r="F15" s="9" t="s">
        <v>99</v>
      </c>
      <c r="G15" s="192">
        <v>11.7392</v>
      </c>
      <c r="H15" s="122" t="s">
        <v>1904</v>
      </c>
    </row>
    <row r="16" spans="2:28" x14ac:dyDescent="0.3">
      <c r="B16" s="183" t="s">
        <v>106</v>
      </c>
      <c r="C16" s="116" t="s">
        <v>104</v>
      </c>
      <c r="D16" s="117">
        <v>26.84</v>
      </c>
      <c r="E16" s="191">
        <v>119555</v>
      </c>
      <c r="F16" s="9" t="s">
        <v>99</v>
      </c>
      <c r="G16" s="192">
        <v>15.2089</v>
      </c>
      <c r="H16" s="122" t="s">
        <v>1904</v>
      </c>
    </row>
    <row r="17" spans="2:8" x14ac:dyDescent="0.3">
      <c r="B17" s="186" t="s">
        <v>107</v>
      </c>
      <c r="C17" s="19" t="s">
        <v>104</v>
      </c>
      <c r="D17" s="20">
        <v>57.57</v>
      </c>
      <c r="E17" s="143">
        <v>107556</v>
      </c>
      <c r="F17" s="21" t="s">
        <v>99</v>
      </c>
      <c r="G17" s="22">
        <v>28.1248</v>
      </c>
      <c r="H17" s="123" t="s">
        <v>1904</v>
      </c>
    </row>
    <row r="18" spans="2:8" x14ac:dyDescent="0.3">
      <c r="B18" s="183" t="s">
        <v>108</v>
      </c>
      <c r="C18" s="116" t="s">
        <v>109</v>
      </c>
      <c r="D18" s="117">
        <v>16.670000000000002</v>
      </c>
      <c r="E18" s="191">
        <v>53024</v>
      </c>
      <c r="F18" s="9" t="s">
        <v>99</v>
      </c>
      <c r="G18" s="192">
        <v>5.0357000000000003</v>
      </c>
      <c r="H18" s="122" t="s">
        <v>1905</v>
      </c>
    </row>
    <row r="19" spans="2:8" x14ac:dyDescent="0.3">
      <c r="B19" s="183" t="s">
        <v>110</v>
      </c>
      <c r="C19" s="116" t="s">
        <v>109</v>
      </c>
      <c r="D19" s="117">
        <v>20.190000000000001</v>
      </c>
      <c r="E19" s="191">
        <v>67629</v>
      </c>
      <c r="F19" s="9" t="s">
        <v>99</v>
      </c>
      <c r="G19" s="192">
        <v>7.1075999999999997</v>
      </c>
      <c r="H19" s="122" t="s">
        <v>1905</v>
      </c>
    </row>
    <row r="20" spans="2:8" x14ac:dyDescent="0.3">
      <c r="B20" s="183" t="s">
        <v>111</v>
      </c>
      <c r="C20" s="116" t="s">
        <v>109</v>
      </c>
      <c r="D20" s="117">
        <v>32.99</v>
      </c>
      <c r="E20" s="191">
        <v>83450</v>
      </c>
      <c r="F20" s="9" t="s">
        <v>99</v>
      </c>
      <c r="G20" s="192">
        <v>11.3972</v>
      </c>
      <c r="H20" s="122" t="s">
        <v>1905</v>
      </c>
    </row>
    <row r="21" spans="2:8" x14ac:dyDescent="0.3">
      <c r="B21" s="186" t="s">
        <v>112</v>
      </c>
      <c r="C21" s="19" t="s">
        <v>109</v>
      </c>
      <c r="D21" s="20">
        <v>46.69</v>
      </c>
      <c r="E21" s="143">
        <v>67312</v>
      </c>
      <c r="F21" s="21" t="s">
        <v>99</v>
      </c>
      <c r="G21" s="22">
        <v>17.1934</v>
      </c>
      <c r="H21" s="123" t="s">
        <v>1905</v>
      </c>
    </row>
    <row r="22" spans="2:8" x14ac:dyDescent="0.3">
      <c r="B22" s="183" t="s">
        <v>113</v>
      </c>
      <c r="C22" s="116" t="s">
        <v>114</v>
      </c>
      <c r="D22" s="117">
        <v>12</v>
      </c>
      <c r="E22" s="191">
        <v>44000</v>
      </c>
      <c r="F22" s="9" t="s">
        <v>99</v>
      </c>
      <c r="G22" s="192">
        <v>2.9110999999999998</v>
      </c>
      <c r="H22" s="122" t="s">
        <v>1905</v>
      </c>
    </row>
    <row r="23" spans="2:8" x14ac:dyDescent="0.3">
      <c r="B23" s="183" t="s">
        <v>115</v>
      </c>
      <c r="C23" s="116" t="s">
        <v>114</v>
      </c>
      <c r="D23" s="117">
        <v>21.77</v>
      </c>
      <c r="E23" s="191">
        <v>54854</v>
      </c>
      <c r="F23" s="9" t="s">
        <v>99</v>
      </c>
      <c r="G23" s="192">
        <v>5.7782999999999998</v>
      </c>
      <c r="H23" s="122" t="s">
        <v>1905</v>
      </c>
    </row>
    <row r="24" spans="2:8" x14ac:dyDescent="0.3">
      <c r="B24" s="183" t="s">
        <v>116</v>
      </c>
      <c r="C24" s="116" t="s">
        <v>114</v>
      </c>
      <c r="D24" s="117">
        <v>30.01</v>
      </c>
      <c r="E24" s="191">
        <v>66793</v>
      </c>
      <c r="F24" s="9" t="s">
        <v>99</v>
      </c>
      <c r="G24" s="192">
        <v>8.6287000000000003</v>
      </c>
      <c r="H24" s="122" t="s">
        <v>1905</v>
      </c>
    </row>
    <row r="25" spans="2:8" x14ac:dyDescent="0.3">
      <c r="B25" s="186" t="s">
        <v>117</v>
      </c>
      <c r="C25" s="19" t="s">
        <v>114</v>
      </c>
      <c r="D25" s="20">
        <v>39.630000000000003</v>
      </c>
      <c r="E25" s="143">
        <v>62204</v>
      </c>
      <c r="F25" s="21" t="s">
        <v>99</v>
      </c>
      <c r="G25" s="22">
        <v>12.230499999999999</v>
      </c>
      <c r="H25" s="123" t="s">
        <v>1905</v>
      </c>
    </row>
    <row r="26" spans="2:8" x14ac:dyDescent="0.3">
      <c r="B26" s="183" t="s">
        <v>118</v>
      </c>
      <c r="C26" s="116" t="s">
        <v>119</v>
      </c>
      <c r="D26" s="117">
        <v>6.95</v>
      </c>
      <c r="E26" s="191">
        <v>44000</v>
      </c>
      <c r="F26" s="9" t="s">
        <v>99</v>
      </c>
      <c r="G26" s="192">
        <v>6.2446999999999999</v>
      </c>
      <c r="H26" s="122" t="s">
        <v>1904</v>
      </c>
    </row>
    <row r="27" spans="2:8" x14ac:dyDescent="0.3">
      <c r="B27" s="183" t="s">
        <v>120</v>
      </c>
      <c r="C27" s="116" t="s">
        <v>119</v>
      </c>
      <c r="D27" s="117">
        <v>6.95</v>
      </c>
      <c r="E27" s="191">
        <v>44000</v>
      </c>
      <c r="F27" s="9" t="s">
        <v>99</v>
      </c>
      <c r="G27" s="192">
        <v>7.7385999999999999</v>
      </c>
      <c r="H27" s="122" t="s">
        <v>1904</v>
      </c>
    </row>
    <row r="28" spans="2:8" x14ac:dyDescent="0.3">
      <c r="B28" s="183" t="s">
        <v>121</v>
      </c>
      <c r="C28" s="116" t="s">
        <v>119</v>
      </c>
      <c r="D28" s="117">
        <v>9.17</v>
      </c>
      <c r="E28" s="191">
        <v>49245</v>
      </c>
      <c r="F28" s="9" t="s">
        <v>99</v>
      </c>
      <c r="G28" s="192">
        <v>9.1515000000000004</v>
      </c>
      <c r="H28" s="122" t="s">
        <v>1904</v>
      </c>
    </row>
    <row r="29" spans="2:8" x14ac:dyDescent="0.3">
      <c r="B29" s="186" t="s">
        <v>122</v>
      </c>
      <c r="C29" s="19" t="s">
        <v>119</v>
      </c>
      <c r="D29" s="20">
        <v>13.81</v>
      </c>
      <c r="E29" s="143">
        <v>44089</v>
      </c>
      <c r="F29" s="21" t="s">
        <v>99</v>
      </c>
      <c r="G29" s="22">
        <v>10.7529</v>
      </c>
      <c r="H29" s="123" t="s">
        <v>1904</v>
      </c>
    </row>
    <row r="30" spans="2:8" x14ac:dyDescent="0.3">
      <c r="B30" s="183" t="s">
        <v>123</v>
      </c>
      <c r="C30" s="116" t="s">
        <v>124</v>
      </c>
      <c r="D30" s="117">
        <v>22.84</v>
      </c>
      <c r="E30" s="191">
        <v>57640</v>
      </c>
      <c r="F30" s="9" t="s">
        <v>99</v>
      </c>
      <c r="G30" s="192">
        <v>6.3954000000000004</v>
      </c>
      <c r="H30" s="122" t="s">
        <v>1906</v>
      </c>
    </row>
    <row r="31" spans="2:8" x14ac:dyDescent="0.3">
      <c r="B31" s="183" t="s">
        <v>125</v>
      </c>
      <c r="C31" s="116" t="s">
        <v>124</v>
      </c>
      <c r="D31" s="117">
        <v>25.49</v>
      </c>
      <c r="E31" s="191">
        <v>58152</v>
      </c>
      <c r="F31" s="9" t="s">
        <v>99</v>
      </c>
      <c r="G31" s="192">
        <v>7.6830999999999996</v>
      </c>
      <c r="H31" s="122" t="s">
        <v>1906</v>
      </c>
    </row>
    <row r="32" spans="2:8" x14ac:dyDescent="0.3">
      <c r="B32" s="183" t="s">
        <v>126</v>
      </c>
      <c r="C32" s="116" t="s">
        <v>124</v>
      </c>
      <c r="D32" s="117">
        <v>32.92</v>
      </c>
      <c r="E32" s="191">
        <v>89411</v>
      </c>
      <c r="F32" s="9" t="s">
        <v>99</v>
      </c>
      <c r="G32" s="192">
        <v>10.3226</v>
      </c>
      <c r="H32" s="122" t="s">
        <v>1906</v>
      </c>
    </row>
    <row r="33" spans="2:8" x14ac:dyDescent="0.3">
      <c r="B33" s="186" t="s">
        <v>127</v>
      </c>
      <c r="C33" s="19" t="s">
        <v>124</v>
      </c>
      <c r="D33" s="20">
        <v>48.55</v>
      </c>
      <c r="E33" s="143">
        <v>79667</v>
      </c>
      <c r="F33" s="21" t="s">
        <v>99</v>
      </c>
      <c r="G33" s="22">
        <v>17.325500000000002</v>
      </c>
      <c r="H33" s="123" t="s">
        <v>1906</v>
      </c>
    </row>
    <row r="34" spans="2:8" x14ac:dyDescent="0.3">
      <c r="B34" s="183" t="s">
        <v>128</v>
      </c>
      <c r="C34" s="116" t="s">
        <v>129</v>
      </c>
      <c r="D34" s="117">
        <v>15.6</v>
      </c>
      <c r="E34" s="191">
        <v>44000</v>
      </c>
      <c r="F34" s="9" t="s">
        <v>99</v>
      </c>
      <c r="G34" s="192">
        <v>3.3734000000000002</v>
      </c>
      <c r="H34" s="122" t="s">
        <v>1906</v>
      </c>
    </row>
    <row r="35" spans="2:8" x14ac:dyDescent="0.3">
      <c r="B35" s="183" t="s">
        <v>130</v>
      </c>
      <c r="C35" s="116" t="s">
        <v>129</v>
      </c>
      <c r="D35" s="117">
        <v>17.46</v>
      </c>
      <c r="E35" s="191">
        <v>44000</v>
      </c>
      <c r="F35" s="9" t="s">
        <v>99</v>
      </c>
      <c r="G35" s="192">
        <v>3.9964</v>
      </c>
      <c r="H35" s="122" t="s">
        <v>1906</v>
      </c>
    </row>
    <row r="36" spans="2:8" x14ac:dyDescent="0.3">
      <c r="B36" s="183" t="s">
        <v>131</v>
      </c>
      <c r="C36" s="116" t="s">
        <v>129</v>
      </c>
      <c r="D36" s="117">
        <v>20.75</v>
      </c>
      <c r="E36" s="191">
        <v>54100</v>
      </c>
      <c r="F36" s="9" t="s">
        <v>99</v>
      </c>
      <c r="G36" s="192">
        <v>4.9379999999999997</v>
      </c>
      <c r="H36" s="122" t="s">
        <v>1906</v>
      </c>
    </row>
    <row r="37" spans="2:8" x14ac:dyDescent="0.3">
      <c r="B37" s="186" t="s">
        <v>132</v>
      </c>
      <c r="C37" s="19" t="s">
        <v>129</v>
      </c>
      <c r="D37" s="20">
        <v>26.09</v>
      </c>
      <c r="E37" s="143">
        <v>61773</v>
      </c>
      <c r="F37" s="21" t="s">
        <v>99</v>
      </c>
      <c r="G37" s="22">
        <v>7.5284000000000004</v>
      </c>
      <c r="H37" s="123" t="s">
        <v>1906</v>
      </c>
    </row>
    <row r="38" spans="2:8" x14ac:dyDescent="0.3">
      <c r="B38" s="183" t="s">
        <v>133</v>
      </c>
      <c r="C38" s="116" t="s">
        <v>134</v>
      </c>
      <c r="D38" s="117">
        <v>1</v>
      </c>
      <c r="E38" s="191">
        <v>44000</v>
      </c>
      <c r="F38" s="9" t="s">
        <v>99</v>
      </c>
      <c r="G38" s="192">
        <v>5.6528999999999998</v>
      </c>
      <c r="H38" s="122" t="s">
        <v>1907</v>
      </c>
    </row>
    <row r="39" spans="2:8" x14ac:dyDescent="0.3">
      <c r="B39" s="183" t="s">
        <v>135</v>
      </c>
      <c r="C39" s="116" t="s">
        <v>134</v>
      </c>
      <c r="D39" s="117">
        <v>7.19</v>
      </c>
      <c r="E39" s="191">
        <v>79463</v>
      </c>
      <c r="F39" s="9" t="s">
        <v>99</v>
      </c>
      <c r="G39" s="192">
        <v>6.9867999999999997</v>
      </c>
      <c r="H39" s="122" t="s">
        <v>1907</v>
      </c>
    </row>
    <row r="40" spans="2:8" x14ac:dyDescent="0.3">
      <c r="B40" s="183" t="s">
        <v>136</v>
      </c>
      <c r="C40" s="116" t="s">
        <v>134</v>
      </c>
      <c r="D40" s="117">
        <v>20.51</v>
      </c>
      <c r="E40" s="191">
        <v>132000</v>
      </c>
      <c r="F40" s="9" t="s">
        <v>99</v>
      </c>
      <c r="G40" s="192">
        <v>12.732100000000001</v>
      </c>
      <c r="H40" s="122" t="s">
        <v>1907</v>
      </c>
    </row>
    <row r="41" spans="2:8" x14ac:dyDescent="0.3">
      <c r="B41" s="186" t="s">
        <v>137</v>
      </c>
      <c r="C41" s="19" t="s">
        <v>134</v>
      </c>
      <c r="D41" s="20">
        <v>34.78</v>
      </c>
      <c r="E41" s="143">
        <v>69482</v>
      </c>
      <c r="F41" s="21" t="s">
        <v>99</v>
      </c>
      <c r="G41" s="22">
        <v>22.506</v>
      </c>
      <c r="H41" s="123" t="s">
        <v>1907</v>
      </c>
    </row>
    <row r="42" spans="2:8" x14ac:dyDescent="0.3">
      <c r="B42" s="183" t="s">
        <v>138</v>
      </c>
      <c r="C42" s="116" t="s">
        <v>139</v>
      </c>
      <c r="D42" s="117">
        <v>10.4</v>
      </c>
      <c r="E42" s="191">
        <v>44000</v>
      </c>
      <c r="F42" s="9" t="s">
        <v>99</v>
      </c>
      <c r="G42" s="192">
        <v>8.6289999999999996</v>
      </c>
      <c r="H42" s="122" t="s">
        <v>1906</v>
      </c>
    </row>
    <row r="43" spans="2:8" x14ac:dyDescent="0.3">
      <c r="B43" s="183" t="s">
        <v>140</v>
      </c>
      <c r="C43" s="116" t="s">
        <v>139</v>
      </c>
      <c r="D43" s="117">
        <v>11.14</v>
      </c>
      <c r="E43" s="191">
        <v>103356</v>
      </c>
      <c r="F43" s="9" t="s">
        <v>99</v>
      </c>
      <c r="G43" s="192">
        <v>20.425899999999999</v>
      </c>
      <c r="H43" s="122" t="s">
        <v>1906</v>
      </c>
    </row>
    <row r="44" spans="2:8" x14ac:dyDescent="0.3">
      <c r="B44" s="183" t="s">
        <v>141</v>
      </c>
      <c r="C44" s="116" t="s">
        <v>139</v>
      </c>
      <c r="D44" s="117">
        <v>15.43</v>
      </c>
      <c r="E44" s="191">
        <v>111951</v>
      </c>
      <c r="F44" s="9" t="s">
        <v>99</v>
      </c>
      <c r="G44" s="192">
        <v>24.171600000000002</v>
      </c>
      <c r="H44" s="122" t="s">
        <v>1906</v>
      </c>
    </row>
    <row r="45" spans="2:8" x14ac:dyDescent="0.3">
      <c r="B45" s="186" t="s">
        <v>142</v>
      </c>
      <c r="C45" s="19" t="s">
        <v>139</v>
      </c>
      <c r="D45" s="20">
        <v>30.33</v>
      </c>
      <c r="E45" s="143">
        <v>64784</v>
      </c>
      <c r="F45" s="21" t="s">
        <v>99</v>
      </c>
      <c r="G45" s="22">
        <v>30.9694</v>
      </c>
      <c r="H45" s="123" t="s">
        <v>1906</v>
      </c>
    </row>
    <row r="46" spans="2:8" x14ac:dyDescent="0.3">
      <c r="B46" s="183" t="s">
        <v>143</v>
      </c>
      <c r="C46" s="116" t="s">
        <v>144</v>
      </c>
      <c r="D46" s="117">
        <v>4.51</v>
      </c>
      <c r="E46" s="191">
        <v>44000</v>
      </c>
      <c r="F46" s="9" t="s">
        <v>99</v>
      </c>
      <c r="G46" s="192">
        <v>1.8420000000000001</v>
      </c>
      <c r="H46" s="122" t="s">
        <v>1908</v>
      </c>
    </row>
    <row r="47" spans="2:8" x14ac:dyDescent="0.3">
      <c r="B47" s="183" t="s">
        <v>145</v>
      </c>
      <c r="C47" s="116" t="s">
        <v>144</v>
      </c>
      <c r="D47" s="117">
        <v>6.51</v>
      </c>
      <c r="E47" s="191">
        <v>44000</v>
      </c>
      <c r="F47" s="9" t="s">
        <v>99</v>
      </c>
      <c r="G47" s="192">
        <v>2.3277999999999999</v>
      </c>
      <c r="H47" s="122" t="s">
        <v>1908</v>
      </c>
    </row>
    <row r="48" spans="2:8" x14ac:dyDescent="0.3">
      <c r="B48" s="183" t="s">
        <v>146</v>
      </c>
      <c r="C48" s="116" t="s">
        <v>144</v>
      </c>
      <c r="D48" s="117">
        <v>10</v>
      </c>
      <c r="E48" s="191">
        <v>44000</v>
      </c>
      <c r="F48" s="9" t="s">
        <v>99</v>
      </c>
      <c r="G48" s="192">
        <v>3.3660999999999999</v>
      </c>
      <c r="H48" s="122" t="s">
        <v>1908</v>
      </c>
    </row>
    <row r="49" spans="2:8" x14ac:dyDescent="0.3">
      <c r="B49" s="186" t="s">
        <v>147</v>
      </c>
      <c r="C49" s="19" t="s">
        <v>144</v>
      </c>
      <c r="D49" s="20">
        <v>14.55</v>
      </c>
      <c r="E49" s="143">
        <v>50614</v>
      </c>
      <c r="F49" s="21" t="s">
        <v>99</v>
      </c>
      <c r="G49" s="22">
        <v>5.0857999999999999</v>
      </c>
      <c r="H49" s="123" t="s">
        <v>1908</v>
      </c>
    </row>
    <row r="50" spans="2:8" x14ac:dyDescent="0.3">
      <c r="B50" s="183" t="s">
        <v>148</v>
      </c>
      <c r="C50" s="116" t="s">
        <v>149</v>
      </c>
      <c r="D50" s="117">
        <v>3.85</v>
      </c>
      <c r="E50" s="191">
        <v>44000</v>
      </c>
      <c r="F50" s="9" t="s">
        <v>99</v>
      </c>
      <c r="G50" s="192">
        <v>2.1116999999999999</v>
      </c>
      <c r="H50" s="122" t="s">
        <v>1908</v>
      </c>
    </row>
    <row r="51" spans="2:8" x14ac:dyDescent="0.3">
      <c r="B51" s="183" t="s">
        <v>150</v>
      </c>
      <c r="C51" s="116" t="s">
        <v>149</v>
      </c>
      <c r="D51" s="117">
        <v>5.83</v>
      </c>
      <c r="E51" s="191">
        <v>44000</v>
      </c>
      <c r="F51" s="9" t="s">
        <v>99</v>
      </c>
      <c r="G51" s="192">
        <v>2.8144999999999998</v>
      </c>
      <c r="H51" s="122" t="s">
        <v>1908</v>
      </c>
    </row>
    <row r="52" spans="2:8" x14ac:dyDescent="0.3">
      <c r="B52" s="183" t="s">
        <v>151</v>
      </c>
      <c r="C52" s="116" t="s">
        <v>149</v>
      </c>
      <c r="D52" s="117">
        <v>11.4</v>
      </c>
      <c r="E52" s="191">
        <v>44000</v>
      </c>
      <c r="F52" s="9" t="s">
        <v>99</v>
      </c>
      <c r="G52" s="192">
        <v>3.911</v>
      </c>
      <c r="H52" s="122" t="s">
        <v>1908</v>
      </c>
    </row>
    <row r="53" spans="2:8" x14ac:dyDescent="0.3">
      <c r="B53" s="186" t="s">
        <v>152</v>
      </c>
      <c r="C53" s="19" t="s">
        <v>149</v>
      </c>
      <c r="D53" s="20">
        <v>16.84</v>
      </c>
      <c r="E53" s="143">
        <v>56008</v>
      </c>
      <c r="F53" s="21" t="s">
        <v>99</v>
      </c>
      <c r="G53" s="22">
        <v>5.74</v>
      </c>
      <c r="H53" s="123" t="s">
        <v>1908</v>
      </c>
    </row>
    <row r="54" spans="2:8" x14ac:dyDescent="0.3">
      <c r="B54" s="183" t="s">
        <v>153</v>
      </c>
      <c r="C54" s="116" t="s">
        <v>154</v>
      </c>
      <c r="D54" s="117">
        <v>2.4700000000000002</v>
      </c>
      <c r="E54" s="191">
        <v>44000</v>
      </c>
      <c r="F54" s="9" t="s">
        <v>99</v>
      </c>
      <c r="G54" s="192">
        <v>1.3187</v>
      </c>
      <c r="H54" s="122" t="s">
        <v>1908</v>
      </c>
    </row>
    <row r="55" spans="2:8" x14ac:dyDescent="0.3">
      <c r="B55" s="183" t="s">
        <v>155</v>
      </c>
      <c r="C55" s="116" t="s">
        <v>154</v>
      </c>
      <c r="D55" s="117">
        <v>4.01</v>
      </c>
      <c r="E55" s="191">
        <v>44000</v>
      </c>
      <c r="F55" s="9" t="s">
        <v>99</v>
      </c>
      <c r="G55" s="192">
        <v>1.6158999999999999</v>
      </c>
      <c r="H55" s="122" t="s">
        <v>1908</v>
      </c>
    </row>
    <row r="56" spans="2:8" x14ac:dyDescent="0.3">
      <c r="B56" s="183" t="s">
        <v>156</v>
      </c>
      <c r="C56" s="116" t="s">
        <v>154</v>
      </c>
      <c r="D56" s="117">
        <v>8.11</v>
      </c>
      <c r="E56" s="191">
        <v>44000</v>
      </c>
      <c r="F56" s="9" t="s">
        <v>99</v>
      </c>
      <c r="G56" s="192">
        <v>2.1756000000000002</v>
      </c>
      <c r="H56" s="122" t="s">
        <v>1908</v>
      </c>
    </row>
    <row r="57" spans="2:8" x14ac:dyDescent="0.3">
      <c r="B57" s="186" t="s">
        <v>157</v>
      </c>
      <c r="C57" s="19" t="s">
        <v>154</v>
      </c>
      <c r="D57" s="20">
        <v>16.920000000000002</v>
      </c>
      <c r="E57" s="143">
        <v>55099</v>
      </c>
      <c r="F57" s="21" t="s">
        <v>99</v>
      </c>
      <c r="G57" s="22">
        <v>4.1390000000000002</v>
      </c>
      <c r="H57" s="123" t="s">
        <v>1908</v>
      </c>
    </row>
    <row r="58" spans="2:8" x14ac:dyDescent="0.3">
      <c r="B58" s="183" t="s">
        <v>158</v>
      </c>
      <c r="C58" s="116" t="s">
        <v>159</v>
      </c>
      <c r="D58" s="117">
        <v>3.56</v>
      </c>
      <c r="E58" s="191">
        <v>44000</v>
      </c>
      <c r="F58" s="9" t="s">
        <v>99</v>
      </c>
      <c r="G58" s="192">
        <v>1.5270999999999999</v>
      </c>
      <c r="H58" s="122" t="s">
        <v>1908</v>
      </c>
    </row>
    <row r="59" spans="2:8" x14ac:dyDescent="0.3">
      <c r="B59" s="183" t="s">
        <v>160</v>
      </c>
      <c r="C59" s="116" t="s">
        <v>159</v>
      </c>
      <c r="D59" s="117">
        <v>5.82</v>
      </c>
      <c r="E59" s="191">
        <v>44000</v>
      </c>
      <c r="F59" s="9" t="s">
        <v>99</v>
      </c>
      <c r="G59" s="192">
        <v>2.1795</v>
      </c>
      <c r="H59" s="122" t="s">
        <v>1908</v>
      </c>
    </row>
    <row r="60" spans="2:8" x14ac:dyDescent="0.3">
      <c r="B60" s="183" t="s">
        <v>161</v>
      </c>
      <c r="C60" s="116" t="s">
        <v>159</v>
      </c>
      <c r="D60" s="117">
        <v>10.54</v>
      </c>
      <c r="E60" s="191">
        <v>44000</v>
      </c>
      <c r="F60" s="9" t="s">
        <v>99</v>
      </c>
      <c r="G60" s="192">
        <v>3.6036999999999999</v>
      </c>
      <c r="H60" s="122" t="s">
        <v>1908</v>
      </c>
    </row>
    <row r="61" spans="2:8" x14ac:dyDescent="0.3">
      <c r="B61" s="186" t="s">
        <v>162</v>
      </c>
      <c r="C61" s="19" t="s">
        <v>159</v>
      </c>
      <c r="D61" s="20">
        <v>18.190000000000001</v>
      </c>
      <c r="E61" s="143">
        <v>50736</v>
      </c>
      <c r="F61" s="21" t="s">
        <v>99</v>
      </c>
      <c r="G61" s="22">
        <v>5.5382999999999996</v>
      </c>
      <c r="H61" s="123" t="s">
        <v>1908</v>
      </c>
    </row>
    <row r="62" spans="2:8" x14ac:dyDescent="0.3">
      <c r="B62" s="183" t="s">
        <v>163</v>
      </c>
      <c r="C62" s="116" t="s">
        <v>164</v>
      </c>
      <c r="D62" s="117">
        <v>1.36</v>
      </c>
      <c r="E62" s="191">
        <v>44000</v>
      </c>
      <c r="F62" s="9" t="s">
        <v>99</v>
      </c>
      <c r="G62" s="192">
        <v>1.0247999999999999</v>
      </c>
      <c r="H62" s="122" t="s">
        <v>1907</v>
      </c>
    </row>
    <row r="63" spans="2:8" x14ac:dyDescent="0.3">
      <c r="B63" s="183" t="s">
        <v>165</v>
      </c>
      <c r="C63" s="116" t="s">
        <v>164</v>
      </c>
      <c r="D63" s="117">
        <v>2.37</v>
      </c>
      <c r="E63" s="191">
        <v>44000</v>
      </c>
      <c r="F63" s="9" t="s">
        <v>99</v>
      </c>
      <c r="G63" s="192">
        <v>1.2639</v>
      </c>
      <c r="H63" s="122" t="s">
        <v>1907</v>
      </c>
    </row>
    <row r="64" spans="2:8" x14ac:dyDescent="0.3">
      <c r="B64" s="183" t="s">
        <v>166</v>
      </c>
      <c r="C64" s="116" t="s">
        <v>164</v>
      </c>
      <c r="D64" s="117">
        <v>6.62</v>
      </c>
      <c r="E64" s="191">
        <v>44000</v>
      </c>
      <c r="F64" s="9" t="s">
        <v>99</v>
      </c>
      <c r="G64" s="192">
        <v>2.2402000000000002</v>
      </c>
      <c r="H64" s="122" t="s">
        <v>1907</v>
      </c>
    </row>
    <row r="65" spans="2:8" x14ac:dyDescent="0.3">
      <c r="B65" s="186" t="s">
        <v>167</v>
      </c>
      <c r="C65" s="19" t="s">
        <v>164</v>
      </c>
      <c r="D65" s="20">
        <v>12.31</v>
      </c>
      <c r="E65" s="143">
        <v>44000</v>
      </c>
      <c r="F65" s="21" t="s">
        <v>99</v>
      </c>
      <c r="G65" s="22">
        <v>3.4691999999999998</v>
      </c>
      <c r="H65" s="123" t="s">
        <v>1907</v>
      </c>
    </row>
    <row r="66" spans="2:8" x14ac:dyDescent="0.3">
      <c r="B66" s="183" t="s">
        <v>168</v>
      </c>
      <c r="C66" s="116" t="s">
        <v>169</v>
      </c>
      <c r="D66" s="117">
        <v>2.59</v>
      </c>
      <c r="E66" s="191">
        <v>44000</v>
      </c>
      <c r="F66" s="9" t="s">
        <v>99</v>
      </c>
      <c r="G66" s="192">
        <v>1.2060999999999999</v>
      </c>
      <c r="H66" s="122" t="s">
        <v>1908</v>
      </c>
    </row>
    <row r="67" spans="2:8" x14ac:dyDescent="0.3">
      <c r="B67" s="183" t="s">
        <v>170</v>
      </c>
      <c r="C67" s="116" t="s">
        <v>169</v>
      </c>
      <c r="D67" s="117">
        <v>5.08</v>
      </c>
      <c r="E67" s="191">
        <v>44000</v>
      </c>
      <c r="F67" s="9" t="s">
        <v>99</v>
      </c>
      <c r="G67" s="192">
        <v>1.7602</v>
      </c>
      <c r="H67" s="122" t="s">
        <v>1908</v>
      </c>
    </row>
    <row r="68" spans="2:8" x14ac:dyDescent="0.3">
      <c r="B68" s="183" t="s">
        <v>171</v>
      </c>
      <c r="C68" s="116" t="s">
        <v>169</v>
      </c>
      <c r="D68" s="117">
        <v>9.2899999999999991</v>
      </c>
      <c r="E68" s="191">
        <v>44000</v>
      </c>
      <c r="F68" s="9" t="s">
        <v>99</v>
      </c>
      <c r="G68" s="192">
        <v>2.3544</v>
      </c>
      <c r="H68" s="122" t="s">
        <v>1908</v>
      </c>
    </row>
    <row r="69" spans="2:8" x14ac:dyDescent="0.3">
      <c r="B69" s="186" t="s">
        <v>172</v>
      </c>
      <c r="C69" s="19" t="s">
        <v>169</v>
      </c>
      <c r="D69" s="20">
        <v>17.52</v>
      </c>
      <c r="E69" s="143">
        <v>49435</v>
      </c>
      <c r="F69" s="21" t="s">
        <v>99</v>
      </c>
      <c r="G69" s="22">
        <v>3.7913999999999999</v>
      </c>
      <c r="H69" s="123" t="s">
        <v>1908</v>
      </c>
    </row>
    <row r="70" spans="2:8" x14ac:dyDescent="0.3">
      <c r="B70" s="183" t="s">
        <v>173</v>
      </c>
      <c r="C70" s="116" t="s">
        <v>174</v>
      </c>
      <c r="D70" s="117">
        <v>2.68</v>
      </c>
      <c r="E70" s="191">
        <v>44000</v>
      </c>
      <c r="F70" s="9" t="s">
        <v>99</v>
      </c>
      <c r="G70" s="192">
        <v>1.6023000000000001</v>
      </c>
      <c r="H70" s="122" t="s">
        <v>1908</v>
      </c>
    </row>
    <row r="71" spans="2:8" x14ac:dyDescent="0.3">
      <c r="B71" s="183" t="s">
        <v>175</v>
      </c>
      <c r="C71" s="116" t="s">
        <v>174</v>
      </c>
      <c r="D71" s="117">
        <v>4.1100000000000003</v>
      </c>
      <c r="E71" s="191">
        <v>44000</v>
      </c>
      <c r="F71" s="9" t="s">
        <v>99</v>
      </c>
      <c r="G71" s="192">
        <v>2.0933000000000002</v>
      </c>
      <c r="H71" s="122" t="s">
        <v>1908</v>
      </c>
    </row>
    <row r="72" spans="2:8" x14ac:dyDescent="0.3">
      <c r="B72" s="183" t="s">
        <v>176</v>
      </c>
      <c r="C72" s="116" t="s">
        <v>174</v>
      </c>
      <c r="D72" s="117">
        <v>8.17</v>
      </c>
      <c r="E72" s="191">
        <v>44000</v>
      </c>
      <c r="F72" s="9" t="s">
        <v>99</v>
      </c>
      <c r="G72" s="192">
        <v>3.1852999999999998</v>
      </c>
      <c r="H72" s="122" t="s">
        <v>1908</v>
      </c>
    </row>
    <row r="73" spans="2:8" x14ac:dyDescent="0.3">
      <c r="B73" s="186" t="s">
        <v>177</v>
      </c>
      <c r="C73" s="19" t="s">
        <v>174</v>
      </c>
      <c r="D73" s="20">
        <v>15.26</v>
      </c>
      <c r="E73" s="143">
        <v>55872</v>
      </c>
      <c r="F73" s="21" t="s">
        <v>99</v>
      </c>
      <c r="G73" s="22">
        <v>4.5091999999999999</v>
      </c>
      <c r="H73" s="123" t="s">
        <v>1908</v>
      </c>
    </row>
    <row r="74" spans="2:8" x14ac:dyDescent="0.3">
      <c r="B74" s="183" t="s">
        <v>178</v>
      </c>
      <c r="C74" s="116" t="s">
        <v>179</v>
      </c>
      <c r="D74" s="117">
        <v>2.13</v>
      </c>
      <c r="E74" s="191">
        <v>44000</v>
      </c>
      <c r="F74" s="9" t="s">
        <v>99</v>
      </c>
      <c r="G74" s="192">
        <v>1.5907</v>
      </c>
      <c r="H74" s="122" t="s">
        <v>1908</v>
      </c>
    </row>
    <row r="75" spans="2:8" x14ac:dyDescent="0.3">
      <c r="B75" s="183" t="s">
        <v>180</v>
      </c>
      <c r="C75" s="116" t="s">
        <v>179</v>
      </c>
      <c r="D75" s="117">
        <v>2.13</v>
      </c>
      <c r="E75" s="191">
        <v>44000</v>
      </c>
      <c r="F75" s="9" t="s">
        <v>99</v>
      </c>
      <c r="G75" s="192">
        <v>1.9905999999999999</v>
      </c>
      <c r="H75" s="122" t="s">
        <v>1908</v>
      </c>
    </row>
    <row r="76" spans="2:8" x14ac:dyDescent="0.3">
      <c r="B76" s="183" t="s">
        <v>181</v>
      </c>
      <c r="C76" s="116" t="s">
        <v>179</v>
      </c>
      <c r="D76" s="117">
        <v>8.7200000000000006</v>
      </c>
      <c r="E76" s="191">
        <v>44000</v>
      </c>
      <c r="F76" s="9" t="s">
        <v>99</v>
      </c>
      <c r="G76" s="192">
        <v>2.9662999999999999</v>
      </c>
      <c r="H76" s="122" t="s">
        <v>1908</v>
      </c>
    </row>
    <row r="77" spans="2:8" x14ac:dyDescent="0.3">
      <c r="B77" s="186" t="s">
        <v>182</v>
      </c>
      <c r="C77" s="19" t="s">
        <v>179</v>
      </c>
      <c r="D77" s="20">
        <v>14.02</v>
      </c>
      <c r="E77" s="143">
        <v>45251</v>
      </c>
      <c r="F77" s="21" t="s">
        <v>99</v>
      </c>
      <c r="G77" s="22">
        <v>4.1421000000000001</v>
      </c>
      <c r="H77" s="123" t="s">
        <v>1908</v>
      </c>
    </row>
    <row r="78" spans="2:8" x14ac:dyDescent="0.3">
      <c r="B78" s="183" t="s">
        <v>183</v>
      </c>
      <c r="C78" s="116" t="s">
        <v>184</v>
      </c>
      <c r="D78" s="117">
        <v>2.09</v>
      </c>
      <c r="E78" s="191">
        <v>44000</v>
      </c>
      <c r="F78" s="9" t="s">
        <v>99</v>
      </c>
      <c r="G78" s="192">
        <v>1.5254000000000001</v>
      </c>
      <c r="H78" s="122" t="s">
        <v>1908</v>
      </c>
    </row>
    <row r="79" spans="2:8" x14ac:dyDescent="0.3">
      <c r="B79" s="183" t="s">
        <v>185</v>
      </c>
      <c r="C79" s="116" t="s">
        <v>184</v>
      </c>
      <c r="D79" s="117">
        <v>3.01</v>
      </c>
      <c r="E79" s="191">
        <v>44000</v>
      </c>
      <c r="F79" s="9" t="s">
        <v>99</v>
      </c>
      <c r="G79" s="192">
        <v>2.4809999999999999</v>
      </c>
      <c r="H79" s="122" t="s">
        <v>1908</v>
      </c>
    </row>
    <row r="80" spans="2:8" x14ac:dyDescent="0.3">
      <c r="B80" s="183" t="s">
        <v>186</v>
      </c>
      <c r="C80" s="116" t="s">
        <v>184</v>
      </c>
      <c r="D80" s="117">
        <v>7.1</v>
      </c>
      <c r="E80" s="191">
        <v>44000</v>
      </c>
      <c r="F80" s="9" t="s">
        <v>99</v>
      </c>
      <c r="G80" s="192">
        <v>3.1711</v>
      </c>
      <c r="H80" s="122" t="s">
        <v>1908</v>
      </c>
    </row>
    <row r="81" spans="2:8" x14ac:dyDescent="0.3">
      <c r="B81" s="186" t="s">
        <v>187</v>
      </c>
      <c r="C81" s="19" t="s">
        <v>184</v>
      </c>
      <c r="D81" s="20">
        <v>11.1</v>
      </c>
      <c r="E81" s="143">
        <v>44000</v>
      </c>
      <c r="F81" s="21" t="s">
        <v>99</v>
      </c>
      <c r="G81" s="22">
        <v>4.3323</v>
      </c>
      <c r="H81" s="123" t="s">
        <v>1908</v>
      </c>
    </row>
    <row r="82" spans="2:8" x14ac:dyDescent="0.3">
      <c r="B82" s="183" t="s">
        <v>188</v>
      </c>
      <c r="C82" s="116" t="s">
        <v>189</v>
      </c>
      <c r="D82" s="117">
        <v>5.34</v>
      </c>
      <c r="E82" s="191">
        <v>44000</v>
      </c>
      <c r="F82" s="9" t="s">
        <v>99</v>
      </c>
      <c r="G82" s="192">
        <v>0.84709999999999996</v>
      </c>
      <c r="H82" s="122" t="s">
        <v>1909</v>
      </c>
    </row>
    <row r="83" spans="2:8" x14ac:dyDescent="0.3">
      <c r="B83" s="183" t="s">
        <v>190</v>
      </c>
      <c r="C83" s="116" t="s">
        <v>189</v>
      </c>
      <c r="D83" s="117">
        <v>9.94</v>
      </c>
      <c r="E83" s="191">
        <v>44000</v>
      </c>
      <c r="F83" s="9" t="s">
        <v>99</v>
      </c>
      <c r="G83" s="192">
        <v>1.2130000000000001</v>
      </c>
      <c r="H83" s="122" t="s">
        <v>1909</v>
      </c>
    </row>
    <row r="84" spans="2:8" x14ac:dyDescent="0.3">
      <c r="B84" s="183" t="s">
        <v>191</v>
      </c>
      <c r="C84" s="116" t="s">
        <v>189</v>
      </c>
      <c r="D84" s="117">
        <v>13.66</v>
      </c>
      <c r="E84" s="191">
        <v>44000</v>
      </c>
      <c r="F84" s="9" t="s">
        <v>99</v>
      </c>
      <c r="G84" s="192">
        <v>1.7115</v>
      </c>
      <c r="H84" s="122" t="s">
        <v>1909</v>
      </c>
    </row>
    <row r="85" spans="2:8" x14ac:dyDescent="0.3">
      <c r="B85" s="186" t="s">
        <v>192</v>
      </c>
      <c r="C85" s="19" t="s">
        <v>189</v>
      </c>
      <c r="D85" s="20">
        <v>15.66</v>
      </c>
      <c r="E85" s="143">
        <v>44000</v>
      </c>
      <c r="F85" s="21" t="s">
        <v>99</v>
      </c>
      <c r="G85" s="22">
        <v>2.4420000000000002</v>
      </c>
      <c r="H85" s="123" t="s">
        <v>1909</v>
      </c>
    </row>
    <row r="86" spans="2:8" x14ac:dyDescent="0.3">
      <c r="B86" s="183" t="s">
        <v>193</v>
      </c>
      <c r="C86" s="116" t="s">
        <v>194</v>
      </c>
      <c r="D86" s="117">
        <v>3.04</v>
      </c>
      <c r="E86" s="191">
        <v>44000</v>
      </c>
      <c r="F86" s="9" t="s">
        <v>99</v>
      </c>
      <c r="G86" s="192">
        <v>0.71699999999999997</v>
      </c>
      <c r="H86" s="122" t="s">
        <v>1910</v>
      </c>
    </row>
    <row r="87" spans="2:8" x14ac:dyDescent="0.3">
      <c r="B87" s="183" t="s">
        <v>195</v>
      </c>
      <c r="C87" s="116" t="s">
        <v>194</v>
      </c>
      <c r="D87" s="117">
        <v>4.51</v>
      </c>
      <c r="E87" s="191">
        <v>44000</v>
      </c>
      <c r="F87" s="9" t="s">
        <v>99</v>
      </c>
      <c r="G87" s="192">
        <v>0.84299999999999997</v>
      </c>
      <c r="H87" s="122" t="s">
        <v>1910</v>
      </c>
    </row>
    <row r="88" spans="2:8" x14ac:dyDescent="0.3">
      <c r="B88" s="183" t="s">
        <v>196</v>
      </c>
      <c r="C88" s="116" t="s">
        <v>194</v>
      </c>
      <c r="D88" s="117">
        <v>6.86</v>
      </c>
      <c r="E88" s="191">
        <v>44000</v>
      </c>
      <c r="F88" s="9" t="s">
        <v>99</v>
      </c>
      <c r="G88" s="192">
        <v>1.1365000000000001</v>
      </c>
      <c r="H88" s="122" t="s">
        <v>1910</v>
      </c>
    </row>
    <row r="89" spans="2:8" x14ac:dyDescent="0.3">
      <c r="B89" s="186" t="s">
        <v>197</v>
      </c>
      <c r="C89" s="19" t="s">
        <v>194</v>
      </c>
      <c r="D89" s="20">
        <v>9.07</v>
      </c>
      <c r="E89" s="143">
        <v>44000</v>
      </c>
      <c r="F89" s="21" t="s">
        <v>99</v>
      </c>
      <c r="G89" s="22">
        <v>1.6152</v>
      </c>
      <c r="H89" s="123" t="s">
        <v>1910</v>
      </c>
    </row>
    <row r="90" spans="2:8" x14ac:dyDescent="0.3">
      <c r="B90" s="183" t="s">
        <v>198</v>
      </c>
      <c r="C90" s="116" t="s">
        <v>199</v>
      </c>
      <c r="D90" s="117">
        <v>8.36</v>
      </c>
      <c r="E90" s="191">
        <v>44000</v>
      </c>
      <c r="F90" s="9" t="s">
        <v>99</v>
      </c>
      <c r="G90" s="192">
        <v>0.68300000000000005</v>
      </c>
      <c r="H90" s="122" t="s">
        <v>1909</v>
      </c>
    </row>
    <row r="91" spans="2:8" x14ac:dyDescent="0.3">
      <c r="B91" s="183" t="s">
        <v>200</v>
      </c>
      <c r="C91" s="116" t="s">
        <v>199</v>
      </c>
      <c r="D91" s="117">
        <v>9.75</v>
      </c>
      <c r="E91" s="191">
        <v>44000</v>
      </c>
      <c r="F91" s="9" t="s">
        <v>99</v>
      </c>
      <c r="G91" s="192">
        <v>0.85809999999999997</v>
      </c>
      <c r="H91" s="122" t="s">
        <v>1909</v>
      </c>
    </row>
    <row r="92" spans="2:8" x14ac:dyDescent="0.3">
      <c r="B92" s="183" t="s">
        <v>201</v>
      </c>
      <c r="C92" s="116" t="s">
        <v>199</v>
      </c>
      <c r="D92" s="117">
        <v>10.5</v>
      </c>
      <c r="E92" s="191">
        <v>44000</v>
      </c>
      <c r="F92" s="9" t="s">
        <v>99</v>
      </c>
      <c r="G92" s="192">
        <v>1.1573</v>
      </c>
      <c r="H92" s="122" t="s">
        <v>1909</v>
      </c>
    </row>
    <row r="93" spans="2:8" x14ac:dyDescent="0.3">
      <c r="B93" s="186" t="s">
        <v>202</v>
      </c>
      <c r="C93" s="19" t="s">
        <v>199</v>
      </c>
      <c r="D93" s="20">
        <v>13.1</v>
      </c>
      <c r="E93" s="143">
        <v>44000</v>
      </c>
      <c r="F93" s="21" t="s">
        <v>99</v>
      </c>
      <c r="G93" s="22">
        <v>2.1299000000000001</v>
      </c>
      <c r="H93" s="123" t="s">
        <v>1909</v>
      </c>
    </row>
    <row r="94" spans="2:8" x14ac:dyDescent="0.3">
      <c r="B94" s="183" t="s">
        <v>203</v>
      </c>
      <c r="C94" s="116" t="s">
        <v>204</v>
      </c>
      <c r="D94" s="117">
        <v>4.3099999999999996</v>
      </c>
      <c r="E94" s="191">
        <v>44000</v>
      </c>
      <c r="F94" s="9" t="s">
        <v>99</v>
      </c>
      <c r="G94" s="192">
        <v>0.88</v>
      </c>
      <c r="H94" s="122" t="s">
        <v>1909</v>
      </c>
    </row>
    <row r="95" spans="2:8" x14ac:dyDescent="0.3">
      <c r="B95" s="183" t="s">
        <v>205</v>
      </c>
      <c r="C95" s="116" t="s">
        <v>204</v>
      </c>
      <c r="D95" s="117">
        <v>6.72</v>
      </c>
      <c r="E95" s="191">
        <v>44000</v>
      </c>
      <c r="F95" s="9" t="s">
        <v>99</v>
      </c>
      <c r="G95" s="192">
        <v>1.2645</v>
      </c>
      <c r="H95" s="122" t="s">
        <v>1909</v>
      </c>
    </row>
    <row r="96" spans="2:8" x14ac:dyDescent="0.3">
      <c r="B96" s="183" t="s">
        <v>206</v>
      </c>
      <c r="C96" s="116" t="s">
        <v>204</v>
      </c>
      <c r="D96" s="117">
        <v>11.03</v>
      </c>
      <c r="E96" s="191">
        <v>44000</v>
      </c>
      <c r="F96" s="9" t="s">
        <v>99</v>
      </c>
      <c r="G96" s="192">
        <v>1.9391</v>
      </c>
      <c r="H96" s="122" t="s">
        <v>1909</v>
      </c>
    </row>
    <row r="97" spans="2:8" x14ac:dyDescent="0.3">
      <c r="B97" s="186" t="s">
        <v>207</v>
      </c>
      <c r="C97" s="19" t="s">
        <v>204</v>
      </c>
      <c r="D97" s="20">
        <v>17.27</v>
      </c>
      <c r="E97" s="143">
        <v>45542</v>
      </c>
      <c r="F97" s="21" t="s">
        <v>99</v>
      </c>
      <c r="G97" s="22">
        <v>3.7793000000000001</v>
      </c>
      <c r="H97" s="123" t="s">
        <v>1909</v>
      </c>
    </row>
    <row r="98" spans="2:8" x14ac:dyDescent="0.3">
      <c r="B98" s="183" t="s">
        <v>208</v>
      </c>
      <c r="C98" s="116" t="s">
        <v>209</v>
      </c>
      <c r="D98" s="117">
        <v>3.33</v>
      </c>
      <c r="E98" s="191">
        <v>44000</v>
      </c>
      <c r="F98" s="9" t="s">
        <v>99</v>
      </c>
      <c r="G98" s="192">
        <v>0.68510000000000004</v>
      </c>
      <c r="H98" s="122" t="s">
        <v>1909</v>
      </c>
    </row>
    <row r="99" spans="2:8" x14ac:dyDescent="0.3">
      <c r="B99" s="183" t="s">
        <v>210</v>
      </c>
      <c r="C99" s="116" t="s">
        <v>209</v>
      </c>
      <c r="D99" s="117">
        <v>4.32</v>
      </c>
      <c r="E99" s="191">
        <v>44000</v>
      </c>
      <c r="F99" s="9" t="s">
        <v>99</v>
      </c>
      <c r="G99" s="192">
        <v>0.92749999999999999</v>
      </c>
      <c r="H99" s="122" t="s">
        <v>1909</v>
      </c>
    </row>
    <row r="100" spans="2:8" x14ac:dyDescent="0.3">
      <c r="B100" s="183" t="s">
        <v>211</v>
      </c>
      <c r="C100" s="116" t="s">
        <v>209</v>
      </c>
      <c r="D100" s="117">
        <v>5.91</v>
      </c>
      <c r="E100" s="191">
        <v>44000</v>
      </c>
      <c r="F100" s="9" t="s">
        <v>99</v>
      </c>
      <c r="G100" s="192">
        <v>1.2285999999999999</v>
      </c>
      <c r="H100" s="122" t="s">
        <v>1909</v>
      </c>
    </row>
    <row r="101" spans="2:8" x14ac:dyDescent="0.3">
      <c r="B101" s="186" t="s">
        <v>212</v>
      </c>
      <c r="C101" s="19" t="s">
        <v>209</v>
      </c>
      <c r="D101" s="20">
        <v>8.73</v>
      </c>
      <c r="E101" s="143">
        <v>44000</v>
      </c>
      <c r="F101" s="21" t="s">
        <v>99</v>
      </c>
      <c r="G101" s="22">
        <v>1.8534999999999999</v>
      </c>
      <c r="H101" s="123" t="s">
        <v>1909</v>
      </c>
    </row>
    <row r="102" spans="2:8" x14ac:dyDescent="0.3">
      <c r="B102" s="183" t="s">
        <v>213</v>
      </c>
      <c r="C102" s="116" t="s">
        <v>214</v>
      </c>
      <c r="D102" s="117">
        <v>2.4300000000000002</v>
      </c>
      <c r="E102" s="191">
        <v>44000</v>
      </c>
      <c r="F102" s="9" t="s">
        <v>99</v>
      </c>
      <c r="G102" s="192">
        <v>0.75619999999999998</v>
      </c>
      <c r="H102" s="122" t="s">
        <v>1909</v>
      </c>
    </row>
    <row r="103" spans="2:8" x14ac:dyDescent="0.3">
      <c r="B103" s="183" t="s">
        <v>215</v>
      </c>
      <c r="C103" s="116" t="s">
        <v>214</v>
      </c>
      <c r="D103" s="117">
        <v>3.66</v>
      </c>
      <c r="E103" s="191">
        <v>44000</v>
      </c>
      <c r="F103" s="9" t="s">
        <v>99</v>
      </c>
      <c r="G103" s="192">
        <v>0.9335</v>
      </c>
      <c r="H103" s="122" t="s">
        <v>1909</v>
      </c>
    </row>
    <row r="104" spans="2:8" x14ac:dyDescent="0.3">
      <c r="B104" s="183" t="s">
        <v>216</v>
      </c>
      <c r="C104" s="116" t="s">
        <v>214</v>
      </c>
      <c r="D104" s="117">
        <v>6.06</v>
      </c>
      <c r="E104" s="191">
        <v>44000</v>
      </c>
      <c r="F104" s="9" t="s">
        <v>99</v>
      </c>
      <c r="G104" s="192">
        <v>1.2492000000000001</v>
      </c>
      <c r="H104" s="122" t="s">
        <v>1909</v>
      </c>
    </row>
    <row r="105" spans="2:8" x14ac:dyDescent="0.3">
      <c r="B105" s="186" t="s">
        <v>217</v>
      </c>
      <c r="C105" s="19" t="s">
        <v>214</v>
      </c>
      <c r="D105" s="20">
        <v>9.6999999999999993</v>
      </c>
      <c r="E105" s="143">
        <v>44000</v>
      </c>
      <c r="F105" s="21" t="s">
        <v>99</v>
      </c>
      <c r="G105" s="22">
        <v>1.9587000000000001</v>
      </c>
      <c r="H105" s="123" t="s">
        <v>1909</v>
      </c>
    </row>
    <row r="106" spans="2:8" x14ac:dyDescent="0.3">
      <c r="B106" s="183" t="s">
        <v>218</v>
      </c>
      <c r="C106" s="116" t="s">
        <v>219</v>
      </c>
      <c r="D106" s="117">
        <v>1.99</v>
      </c>
      <c r="E106" s="191">
        <v>44000</v>
      </c>
      <c r="F106" s="9" t="s">
        <v>99</v>
      </c>
      <c r="G106" s="192">
        <v>0.63749999999999996</v>
      </c>
      <c r="H106" s="122" t="s">
        <v>1909</v>
      </c>
    </row>
    <row r="107" spans="2:8" x14ac:dyDescent="0.3">
      <c r="B107" s="183" t="s">
        <v>220</v>
      </c>
      <c r="C107" s="116" t="s">
        <v>219</v>
      </c>
      <c r="D107" s="117">
        <v>2.88</v>
      </c>
      <c r="E107" s="191">
        <v>44000</v>
      </c>
      <c r="F107" s="9" t="s">
        <v>99</v>
      </c>
      <c r="G107" s="192">
        <v>0.81169999999999998</v>
      </c>
      <c r="H107" s="122" t="s">
        <v>1909</v>
      </c>
    </row>
    <row r="108" spans="2:8" x14ac:dyDescent="0.3">
      <c r="B108" s="183" t="s">
        <v>221</v>
      </c>
      <c r="C108" s="116" t="s">
        <v>219</v>
      </c>
      <c r="D108" s="117">
        <v>4.4800000000000004</v>
      </c>
      <c r="E108" s="191">
        <v>44000</v>
      </c>
      <c r="F108" s="9" t="s">
        <v>99</v>
      </c>
      <c r="G108" s="192">
        <v>1.054</v>
      </c>
      <c r="H108" s="122" t="s">
        <v>1909</v>
      </c>
    </row>
    <row r="109" spans="2:8" x14ac:dyDescent="0.3">
      <c r="B109" s="186" t="s">
        <v>222</v>
      </c>
      <c r="C109" s="19" t="s">
        <v>219</v>
      </c>
      <c r="D109" s="20">
        <v>9.68</v>
      </c>
      <c r="E109" s="143">
        <v>44000</v>
      </c>
      <c r="F109" s="21" t="s">
        <v>99</v>
      </c>
      <c r="G109" s="22">
        <v>1.9260999999999999</v>
      </c>
      <c r="H109" s="123" t="s">
        <v>1909</v>
      </c>
    </row>
    <row r="110" spans="2:8" x14ac:dyDescent="0.3">
      <c r="B110" s="183" t="s">
        <v>223</v>
      </c>
      <c r="C110" s="116" t="s">
        <v>224</v>
      </c>
      <c r="D110" s="117">
        <v>1.82</v>
      </c>
      <c r="E110" s="191">
        <v>44000</v>
      </c>
      <c r="F110" s="9" t="s">
        <v>99</v>
      </c>
      <c r="G110" s="192">
        <v>0.64080000000000004</v>
      </c>
      <c r="H110" s="122" t="s">
        <v>1909</v>
      </c>
    </row>
    <row r="111" spans="2:8" x14ac:dyDescent="0.3">
      <c r="B111" s="183" t="s">
        <v>225</v>
      </c>
      <c r="C111" s="116" t="s">
        <v>224</v>
      </c>
      <c r="D111" s="117">
        <v>2.44</v>
      </c>
      <c r="E111" s="191">
        <v>44000</v>
      </c>
      <c r="F111" s="9" t="s">
        <v>99</v>
      </c>
      <c r="G111" s="192">
        <v>0.73850000000000005</v>
      </c>
      <c r="H111" s="122" t="s">
        <v>1909</v>
      </c>
    </row>
    <row r="112" spans="2:8" x14ac:dyDescent="0.3">
      <c r="B112" s="183" t="s">
        <v>226</v>
      </c>
      <c r="C112" s="116" t="s">
        <v>224</v>
      </c>
      <c r="D112" s="117">
        <v>3.86</v>
      </c>
      <c r="E112" s="191">
        <v>44000</v>
      </c>
      <c r="F112" s="9" t="s">
        <v>99</v>
      </c>
      <c r="G112" s="192">
        <v>0.93330000000000002</v>
      </c>
      <c r="H112" s="122" t="s">
        <v>1909</v>
      </c>
    </row>
    <row r="113" spans="2:8" x14ac:dyDescent="0.3">
      <c r="B113" s="186" t="s">
        <v>227</v>
      </c>
      <c r="C113" s="19" t="s">
        <v>224</v>
      </c>
      <c r="D113" s="20">
        <v>7.05</v>
      </c>
      <c r="E113" s="143">
        <v>44000</v>
      </c>
      <c r="F113" s="21" t="s">
        <v>99</v>
      </c>
      <c r="G113" s="22">
        <v>1.4453</v>
      </c>
      <c r="H113" s="123" t="s">
        <v>1909</v>
      </c>
    </row>
    <row r="114" spans="2:8" x14ac:dyDescent="0.3">
      <c r="B114" s="183" t="s">
        <v>228</v>
      </c>
      <c r="C114" s="116" t="s">
        <v>229</v>
      </c>
      <c r="D114" s="117">
        <v>2.97</v>
      </c>
      <c r="E114" s="191">
        <v>44000</v>
      </c>
      <c r="F114" s="9" t="s">
        <v>99</v>
      </c>
      <c r="G114" s="192">
        <v>0.58979999999999999</v>
      </c>
      <c r="H114" s="122" t="s">
        <v>1909</v>
      </c>
    </row>
    <row r="115" spans="2:8" x14ac:dyDescent="0.3">
      <c r="B115" s="183" t="s">
        <v>230</v>
      </c>
      <c r="C115" s="116" t="s">
        <v>229</v>
      </c>
      <c r="D115" s="117">
        <v>4.07</v>
      </c>
      <c r="E115" s="191">
        <v>44000</v>
      </c>
      <c r="F115" s="9" t="s">
        <v>99</v>
      </c>
      <c r="G115" s="192">
        <v>0.72689999999999999</v>
      </c>
      <c r="H115" s="122" t="s">
        <v>1909</v>
      </c>
    </row>
    <row r="116" spans="2:8" x14ac:dyDescent="0.3">
      <c r="B116" s="183" t="s">
        <v>231</v>
      </c>
      <c r="C116" s="116" t="s">
        <v>229</v>
      </c>
      <c r="D116" s="117">
        <v>6.63</v>
      </c>
      <c r="E116" s="191">
        <v>44000</v>
      </c>
      <c r="F116" s="9" t="s">
        <v>99</v>
      </c>
      <c r="G116" s="192">
        <v>1.0142</v>
      </c>
      <c r="H116" s="122" t="s">
        <v>1909</v>
      </c>
    </row>
    <row r="117" spans="2:8" x14ac:dyDescent="0.3">
      <c r="B117" s="186" t="s">
        <v>232</v>
      </c>
      <c r="C117" s="19" t="s">
        <v>229</v>
      </c>
      <c r="D117" s="20">
        <v>12.57</v>
      </c>
      <c r="E117" s="143">
        <v>44000</v>
      </c>
      <c r="F117" s="21" t="s">
        <v>99</v>
      </c>
      <c r="G117" s="22">
        <v>1.788</v>
      </c>
      <c r="H117" s="123" t="s">
        <v>1909</v>
      </c>
    </row>
    <row r="118" spans="2:8" x14ac:dyDescent="0.3">
      <c r="B118" s="183" t="s">
        <v>233</v>
      </c>
      <c r="C118" s="116" t="s">
        <v>234</v>
      </c>
      <c r="D118" s="117">
        <v>7.42</v>
      </c>
      <c r="E118" s="191">
        <v>44000</v>
      </c>
      <c r="F118" s="9" t="s">
        <v>99</v>
      </c>
      <c r="G118" s="192">
        <v>0.96130000000000004</v>
      </c>
      <c r="H118" s="122" t="s">
        <v>1906</v>
      </c>
    </row>
    <row r="119" spans="2:8" x14ac:dyDescent="0.3">
      <c r="B119" s="183" t="s">
        <v>235</v>
      </c>
      <c r="C119" s="116" t="s">
        <v>234</v>
      </c>
      <c r="D119" s="117">
        <v>9.44</v>
      </c>
      <c r="E119" s="191">
        <v>44000</v>
      </c>
      <c r="F119" s="9" t="s">
        <v>99</v>
      </c>
      <c r="G119" s="192">
        <v>1.2764</v>
      </c>
      <c r="H119" s="122" t="s">
        <v>1906</v>
      </c>
    </row>
    <row r="120" spans="2:8" x14ac:dyDescent="0.3">
      <c r="B120" s="183" t="s">
        <v>236</v>
      </c>
      <c r="C120" s="116" t="s">
        <v>234</v>
      </c>
      <c r="D120" s="117">
        <v>12.58</v>
      </c>
      <c r="E120" s="191">
        <v>44000</v>
      </c>
      <c r="F120" s="9" t="s">
        <v>99</v>
      </c>
      <c r="G120" s="192">
        <v>1.806</v>
      </c>
      <c r="H120" s="122" t="s">
        <v>1906</v>
      </c>
    </row>
    <row r="121" spans="2:8" x14ac:dyDescent="0.3">
      <c r="B121" s="186" t="s">
        <v>237</v>
      </c>
      <c r="C121" s="19" t="s">
        <v>234</v>
      </c>
      <c r="D121" s="20">
        <v>16.88</v>
      </c>
      <c r="E121" s="143">
        <v>44000</v>
      </c>
      <c r="F121" s="21" t="s">
        <v>99</v>
      </c>
      <c r="G121" s="22">
        <v>2.9737</v>
      </c>
      <c r="H121" s="123" t="s">
        <v>1906</v>
      </c>
    </row>
    <row r="122" spans="2:8" x14ac:dyDescent="0.3">
      <c r="B122" s="183" t="s">
        <v>238</v>
      </c>
      <c r="C122" s="116" t="s">
        <v>239</v>
      </c>
      <c r="D122" s="117">
        <v>3.76</v>
      </c>
      <c r="E122" s="191">
        <v>44000</v>
      </c>
      <c r="F122" s="9" t="s">
        <v>99</v>
      </c>
      <c r="G122" s="192">
        <v>0.69869999999999999</v>
      </c>
      <c r="H122" s="122" t="s">
        <v>1906</v>
      </c>
    </row>
    <row r="123" spans="2:8" x14ac:dyDescent="0.3">
      <c r="B123" s="183" t="s">
        <v>240</v>
      </c>
      <c r="C123" s="116" t="s">
        <v>239</v>
      </c>
      <c r="D123" s="117">
        <v>6.19</v>
      </c>
      <c r="E123" s="191">
        <v>44000</v>
      </c>
      <c r="F123" s="9" t="s">
        <v>99</v>
      </c>
      <c r="G123" s="192">
        <v>1.1769000000000001</v>
      </c>
      <c r="H123" s="122" t="s">
        <v>1906</v>
      </c>
    </row>
    <row r="124" spans="2:8" x14ac:dyDescent="0.3">
      <c r="B124" s="183" t="s">
        <v>241</v>
      </c>
      <c r="C124" s="116" t="s">
        <v>239</v>
      </c>
      <c r="D124" s="117">
        <v>10.49</v>
      </c>
      <c r="E124" s="191">
        <v>44000</v>
      </c>
      <c r="F124" s="9" t="s">
        <v>99</v>
      </c>
      <c r="G124" s="192">
        <v>1.8456999999999999</v>
      </c>
      <c r="H124" s="122" t="s">
        <v>1906</v>
      </c>
    </row>
    <row r="125" spans="2:8" x14ac:dyDescent="0.3">
      <c r="B125" s="186" t="s">
        <v>242</v>
      </c>
      <c r="C125" s="19" t="s">
        <v>239</v>
      </c>
      <c r="D125" s="20">
        <v>15.67</v>
      </c>
      <c r="E125" s="143">
        <v>44931</v>
      </c>
      <c r="F125" s="21" t="s">
        <v>99</v>
      </c>
      <c r="G125" s="22">
        <v>3.2818000000000001</v>
      </c>
      <c r="H125" s="123" t="s">
        <v>1906</v>
      </c>
    </row>
    <row r="126" spans="2:8" x14ac:dyDescent="0.3">
      <c r="B126" s="183" t="s">
        <v>243</v>
      </c>
      <c r="C126" s="116" t="s">
        <v>244</v>
      </c>
      <c r="D126" s="117">
        <v>3.21</v>
      </c>
      <c r="E126" s="191">
        <v>44000</v>
      </c>
      <c r="F126" s="9" t="s">
        <v>99</v>
      </c>
      <c r="G126" s="192">
        <v>0.60270000000000001</v>
      </c>
      <c r="H126" s="122" t="s">
        <v>1906</v>
      </c>
    </row>
    <row r="127" spans="2:8" x14ac:dyDescent="0.3">
      <c r="B127" s="183" t="s">
        <v>245</v>
      </c>
      <c r="C127" s="116" t="s">
        <v>244</v>
      </c>
      <c r="D127" s="117">
        <v>4.38</v>
      </c>
      <c r="E127" s="191">
        <v>44000</v>
      </c>
      <c r="F127" s="9" t="s">
        <v>99</v>
      </c>
      <c r="G127" s="192">
        <v>0.81440000000000001</v>
      </c>
      <c r="H127" s="122" t="s">
        <v>1906</v>
      </c>
    </row>
    <row r="128" spans="2:8" x14ac:dyDescent="0.3">
      <c r="B128" s="183" t="s">
        <v>246</v>
      </c>
      <c r="C128" s="116" t="s">
        <v>244</v>
      </c>
      <c r="D128" s="117">
        <v>6.56</v>
      </c>
      <c r="E128" s="191">
        <v>44000</v>
      </c>
      <c r="F128" s="9" t="s">
        <v>99</v>
      </c>
      <c r="G128" s="192">
        <v>1.2327999999999999</v>
      </c>
      <c r="H128" s="122" t="s">
        <v>1906</v>
      </c>
    </row>
    <row r="129" spans="2:8" x14ac:dyDescent="0.3">
      <c r="B129" s="186" t="s">
        <v>247</v>
      </c>
      <c r="C129" s="19" t="s">
        <v>244</v>
      </c>
      <c r="D129" s="20">
        <v>11.2</v>
      </c>
      <c r="E129" s="143">
        <v>44000</v>
      </c>
      <c r="F129" s="21" t="s">
        <v>99</v>
      </c>
      <c r="G129" s="22">
        <v>2.1061999999999999</v>
      </c>
      <c r="H129" s="123" t="s">
        <v>1906</v>
      </c>
    </row>
    <row r="130" spans="2:8" x14ac:dyDescent="0.3">
      <c r="B130" s="183" t="s">
        <v>248</v>
      </c>
      <c r="C130" s="116" t="s">
        <v>249</v>
      </c>
      <c r="D130" s="117">
        <v>2.97</v>
      </c>
      <c r="E130" s="191">
        <v>44000</v>
      </c>
      <c r="F130" s="9" t="s">
        <v>99</v>
      </c>
      <c r="G130" s="192">
        <v>0.56569999999999998</v>
      </c>
      <c r="H130" s="122" t="s">
        <v>1909</v>
      </c>
    </row>
    <row r="131" spans="2:8" x14ac:dyDescent="0.3">
      <c r="B131" s="183" t="s">
        <v>250</v>
      </c>
      <c r="C131" s="116" t="s">
        <v>249</v>
      </c>
      <c r="D131" s="117">
        <v>4.54</v>
      </c>
      <c r="E131" s="191">
        <v>44000</v>
      </c>
      <c r="F131" s="9" t="s">
        <v>99</v>
      </c>
      <c r="G131" s="192">
        <v>0.74990000000000001</v>
      </c>
      <c r="H131" s="122" t="s">
        <v>1909</v>
      </c>
    </row>
    <row r="132" spans="2:8" x14ac:dyDescent="0.3">
      <c r="B132" s="183" t="s">
        <v>251</v>
      </c>
      <c r="C132" s="116" t="s">
        <v>249</v>
      </c>
      <c r="D132" s="117">
        <v>6.6</v>
      </c>
      <c r="E132" s="191">
        <v>44000</v>
      </c>
      <c r="F132" s="9" t="s">
        <v>99</v>
      </c>
      <c r="G132" s="192">
        <v>1.0523</v>
      </c>
      <c r="H132" s="122" t="s">
        <v>1909</v>
      </c>
    </row>
    <row r="133" spans="2:8" x14ac:dyDescent="0.3">
      <c r="B133" s="186" t="s">
        <v>252</v>
      </c>
      <c r="C133" s="19" t="s">
        <v>249</v>
      </c>
      <c r="D133" s="20">
        <v>10.39</v>
      </c>
      <c r="E133" s="143">
        <v>44000</v>
      </c>
      <c r="F133" s="21" t="s">
        <v>99</v>
      </c>
      <c r="G133" s="22">
        <v>1.7647999999999999</v>
      </c>
      <c r="H133" s="123" t="s">
        <v>1909</v>
      </c>
    </row>
    <row r="134" spans="2:8" x14ac:dyDescent="0.3">
      <c r="B134" s="183" t="s">
        <v>253</v>
      </c>
      <c r="C134" s="116" t="s">
        <v>254</v>
      </c>
      <c r="D134" s="117">
        <v>2.34</v>
      </c>
      <c r="E134" s="191">
        <v>44000</v>
      </c>
      <c r="F134" s="9" t="s">
        <v>99</v>
      </c>
      <c r="G134" s="192">
        <v>0.45229999999999998</v>
      </c>
      <c r="H134" s="122" t="s">
        <v>1909</v>
      </c>
    </row>
    <row r="135" spans="2:8" x14ac:dyDescent="0.3">
      <c r="B135" s="183" t="s">
        <v>255</v>
      </c>
      <c r="C135" s="116" t="s">
        <v>254</v>
      </c>
      <c r="D135" s="117">
        <v>3.24</v>
      </c>
      <c r="E135" s="191">
        <v>44000</v>
      </c>
      <c r="F135" s="9" t="s">
        <v>99</v>
      </c>
      <c r="G135" s="192">
        <v>0.63490000000000002</v>
      </c>
      <c r="H135" s="122" t="s">
        <v>1909</v>
      </c>
    </row>
    <row r="136" spans="2:8" x14ac:dyDescent="0.3">
      <c r="B136" s="183" t="s">
        <v>256</v>
      </c>
      <c r="C136" s="116" t="s">
        <v>254</v>
      </c>
      <c r="D136" s="117">
        <v>5.32</v>
      </c>
      <c r="E136" s="191">
        <v>44000</v>
      </c>
      <c r="F136" s="9" t="s">
        <v>99</v>
      </c>
      <c r="G136" s="192">
        <v>1.0108999999999999</v>
      </c>
      <c r="H136" s="122" t="s">
        <v>1909</v>
      </c>
    </row>
    <row r="137" spans="2:8" x14ac:dyDescent="0.3">
      <c r="B137" s="186" t="s">
        <v>257</v>
      </c>
      <c r="C137" s="19" t="s">
        <v>254</v>
      </c>
      <c r="D137" s="20">
        <v>9.2200000000000006</v>
      </c>
      <c r="E137" s="143">
        <v>44000</v>
      </c>
      <c r="F137" s="21" t="s">
        <v>99</v>
      </c>
      <c r="G137" s="22">
        <v>1.9056999999999999</v>
      </c>
      <c r="H137" s="123" t="s">
        <v>1909</v>
      </c>
    </row>
    <row r="138" spans="2:8" x14ac:dyDescent="0.3">
      <c r="B138" s="183" t="s">
        <v>258</v>
      </c>
      <c r="C138" s="116" t="s">
        <v>259</v>
      </c>
      <c r="D138" s="117">
        <v>2.6</v>
      </c>
      <c r="E138" s="191">
        <v>44000</v>
      </c>
      <c r="F138" s="9" t="s">
        <v>99</v>
      </c>
      <c r="G138" s="192">
        <v>0.57030000000000003</v>
      </c>
      <c r="H138" s="122" t="s">
        <v>1909</v>
      </c>
    </row>
    <row r="139" spans="2:8" x14ac:dyDescent="0.3">
      <c r="B139" s="183" t="s">
        <v>260</v>
      </c>
      <c r="C139" s="116" t="s">
        <v>259</v>
      </c>
      <c r="D139" s="117">
        <v>2.92</v>
      </c>
      <c r="E139" s="191">
        <v>44000</v>
      </c>
      <c r="F139" s="9" t="s">
        <v>99</v>
      </c>
      <c r="G139" s="192">
        <v>0.68979999999999997</v>
      </c>
      <c r="H139" s="122" t="s">
        <v>1909</v>
      </c>
    </row>
    <row r="140" spans="2:8" x14ac:dyDescent="0.3">
      <c r="B140" s="183" t="s">
        <v>261</v>
      </c>
      <c r="C140" s="116" t="s">
        <v>259</v>
      </c>
      <c r="D140" s="117">
        <v>4.24</v>
      </c>
      <c r="E140" s="191">
        <v>44000</v>
      </c>
      <c r="F140" s="9" t="s">
        <v>99</v>
      </c>
      <c r="G140" s="192">
        <v>0.89580000000000004</v>
      </c>
      <c r="H140" s="122" t="s">
        <v>1909</v>
      </c>
    </row>
    <row r="141" spans="2:8" x14ac:dyDescent="0.3">
      <c r="B141" s="186" t="s">
        <v>262</v>
      </c>
      <c r="C141" s="19" t="s">
        <v>259</v>
      </c>
      <c r="D141" s="20">
        <v>7.41</v>
      </c>
      <c r="E141" s="143">
        <v>44000</v>
      </c>
      <c r="F141" s="21" t="s">
        <v>99</v>
      </c>
      <c r="G141" s="22">
        <v>1.3090999999999999</v>
      </c>
      <c r="H141" s="123" t="s">
        <v>1909</v>
      </c>
    </row>
    <row r="142" spans="2:8" x14ac:dyDescent="0.3">
      <c r="B142" s="183" t="s">
        <v>263</v>
      </c>
      <c r="C142" s="116" t="s">
        <v>264</v>
      </c>
      <c r="D142" s="117">
        <v>2.15</v>
      </c>
      <c r="E142" s="191">
        <v>44000</v>
      </c>
      <c r="F142" s="9" t="s">
        <v>99</v>
      </c>
      <c r="G142" s="192">
        <v>0.58950000000000002</v>
      </c>
      <c r="H142" s="122" t="s">
        <v>1908</v>
      </c>
    </row>
    <row r="143" spans="2:8" x14ac:dyDescent="0.3">
      <c r="B143" s="183" t="s">
        <v>265</v>
      </c>
      <c r="C143" s="116" t="s">
        <v>264</v>
      </c>
      <c r="D143" s="117">
        <v>3.5</v>
      </c>
      <c r="E143" s="191">
        <v>44000</v>
      </c>
      <c r="F143" s="9" t="s">
        <v>99</v>
      </c>
      <c r="G143" s="192">
        <v>0.83819999999999995</v>
      </c>
      <c r="H143" s="122" t="s">
        <v>1908</v>
      </c>
    </row>
    <row r="144" spans="2:8" x14ac:dyDescent="0.3">
      <c r="B144" s="183" t="s">
        <v>266</v>
      </c>
      <c r="C144" s="116" t="s">
        <v>264</v>
      </c>
      <c r="D144" s="117">
        <v>5.89</v>
      </c>
      <c r="E144" s="191">
        <v>44000</v>
      </c>
      <c r="F144" s="9" t="s">
        <v>99</v>
      </c>
      <c r="G144" s="192">
        <v>1.2949999999999999</v>
      </c>
      <c r="H144" s="122" t="s">
        <v>1908</v>
      </c>
    </row>
    <row r="145" spans="2:8" x14ac:dyDescent="0.3">
      <c r="B145" s="186" t="s">
        <v>267</v>
      </c>
      <c r="C145" s="19" t="s">
        <v>264</v>
      </c>
      <c r="D145" s="20">
        <v>9.7899999999999991</v>
      </c>
      <c r="E145" s="143">
        <v>44000</v>
      </c>
      <c r="F145" s="21" t="s">
        <v>99</v>
      </c>
      <c r="G145" s="22">
        <v>2.2593999999999999</v>
      </c>
      <c r="H145" s="123" t="s">
        <v>1908</v>
      </c>
    </row>
    <row r="146" spans="2:8" x14ac:dyDescent="0.3">
      <c r="B146" s="183" t="s">
        <v>268</v>
      </c>
      <c r="C146" s="116" t="s">
        <v>269</v>
      </c>
      <c r="D146" s="117">
        <v>2.0299999999999998</v>
      </c>
      <c r="E146" s="191">
        <v>44000</v>
      </c>
      <c r="F146" s="9" t="s">
        <v>99</v>
      </c>
      <c r="G146" s="192">
        <v>0.56189999999999996</v>
      </c>
      <c r="H146" s="122" t="s">
        <v>1908</v>
      </c>
    </row>
    <row r="147" spans="2:8" x14ac:dyDescent="0.3">
      <c r="B147" s="183" t="s">
        <v>270</v>
      </c>
      <c r="C147" s="116" t="s">
        <v>269</v>
      </c>
      <c r="D147" s="117">
        <v>3.04</v>
      </c>
      <c r="E147" s="191">
        <v>44000</v>
      </c>
      <c r="F147" s="9" t="s">
        <v>99</v>
      </c>
      <c r="G147" s="192">
        <v>0.77769999999999995</v>
      </c>
      <c r="H147" s="122" t="s">
        <v>1908</v>
      </c>
    </row>
    <row r="148" spans="2:8" x14ac:dyDescent="0.3">
      <c r="B148" s="183" t="s">
        <v>271</v>
      </c>
      <c r="C148" s="116" t="s">
        <v>269</v>
      </c>
      <c r="D148" s="117">
        <v>5.0199999999999996</v>
      </c>
      <c r="E148" s="191">
        <v>44000</v>
      </c>
      <c r="F148" s="9" t="s">
        <v>99</v>
      </c>
      <c r="G148" s="192">
        <v>1.2110000000000001</v>
      </c>
      <c r="H148" s="122" t="s">
        <v>1908</v>
      </c>
    </row>
    <row r="149" spans="2:8" x14ac:dyDescent="0.3">
      <c r="B149" s="186" t="s">
        <v>272</v>
      </c>
      <c r="C149" s="19" t="s">
        <v>269</v>
      </c>
      <c r="D149" s="20">
        <v>9.67</v>
      </c>
      <c r="E149" s="143">
        <v>44000</v>
      </c>
      <c r="F149" s="21" t="s">
        <v>99</v>
      </c>
      <c r="G149" s="22">
        <v>2.0809000000000002</v>
      </c>
      <c r="H149" s="123" t="s">
        <v>1908</v>
      </c>
    </row>
    <row r="150" spans="2:8" x14ac:dyDescent="0.3">
      <c r="B150" s="183" t="s">
        <v>273</v>
      </c>
      <c r="C150" s="116" t="s">
        <v>274</v>
      </c>
      <c r="D150" s="117">
        <v>1.61</v>
      </c>
      <c r="E150" s="191">
        <v>44000</v>
      </c>
      <c r="F150" s="9" t="s">
        <v>99</v>
      </c>
      <c r="G150" s="192">
        <v>0.51449999999999996</v>
      </c>
      <c r="H150" s="122" t="s">
        <v>1908</v>
      </c>
    </row>
    <row r="151" spans="2:8" x14ac:dyDescent="0.3">
      <c r="B151" s="183" t="s">
        <v>275</v>
      </c>
      <c r="C151" s="116" t="s">
        <v>274</v>
      </c>
      <c r="D151" s="117">
        <v>2.63</v>
      </c>
      <c r="E151" s="191">
        <v>44000</v>
      </c>
      <c r="F151" s="9" t="s">
        <v>99</v>
      </c>
      <c r="G151" s="192">
        <v>0.79979999999999996</v>
      </c>
      <c r="H151" s="122" t="s">
        <v>1908</v>
      </c>
    </row>
    <row r="152" spans="2:8" x14ac:dyDescent="0.3">
      <c r="B152" s="183" t="s">
        <v>276</v>
      </c>
      <c r="C152" s="116" t="s">
        <v>274</v>
      </c>
      <c r="D152" s="117">
        <v>4.71</v>
      </c>
      <c r="E152" s="191">
        <v>44000</v>
      </c>
      <c r="F152" s="9" t="s">
        <v>99</v>
      </c>
      <c r="G152" s="192">
        <v>1.1336999999999999</v>
      </c>
      <c r="H152" s="122" t="s">
        <v>1908</v>
      </c>
    </row>
    <row r="153" spans="2:8" x14ac:dyDescent="0.3">
      <c r="B153" s="186" t="s">
        <v>277</v>
      </c>
      <c r="C153" s="19" t="s">
        <v>274</v>
      </c>
      <c r="D153" s="20">
        <v>8.3000000000000007</v>
      </c>
      <c r="E153" s="143">
        <v>44000</v>
      </c>
      <c r="F153" s="21" t="s">
        <v>99</v>
      </c>
      <c r="G153" s="22">
        <v>1.9234</v>
      </c>
      <c r="H153" s="123" t="s">
        <v>1908</v>
      </c>
    </row>
    <row r="154" spans="2:8" x14ac:dyDescent="0.3">
      <c r="B154" s="183" t="s">
        <v>278</v>
      </c>
      <c r="C154" s="116" t="s">
        <v>279</v>
      </c>
      <c r="D154" s="117">
        <v>4.26</v>
      </c>
      <c r="E154" s="191">
        <v>44000</v>
      </c>
      <c r="F154" s="9" t="s">
        <v>99</v>
      </c>
      <c r="G154" s="192">
        <v>0.66410000000000002</v>
      </c>
      <c r="H154" s="122" t="s">
        <v>1909</v>
      </c>
    </row>
    <row r="155" spans="2:8" x14ac:dyDescent="0.3">
      <c r="B155" s="183" t="s">
        <v>280</v>
      </c>
      <c r="C155" s="116" t="s">
        <v>279</v>
      </c>
      <c r="D155" s="117">
        <v>9.1199999999999992</v>
      </c>
      <c r="E155" s="191">
        <v>44000</v>
      </c>
      <c r="F155" s="9" t="s">
        <v>99</v>
      </c>
      <c r="G155" s="192">
        <v>0.99470000000000003</v>
      </c>
      <c r="H155" s="122" t="s">
        <v>1909</v>
      </c>
    </row>
    <row r="156" spans="2:8" x14ac:dyDescent="0.3">
      <c r="B156" s="183" t="s">
        <v>281</v>
      </c>
      <c r="C156" s="116" t="s">
        <v>279</v>
      </c>
      <c r="D156" s="117">
        <v>12.92</v>
      </c>
      <c r="E156" s="191">
        <v>44000</v>
      </c>
      <c r="F156" s="9" t="s">
        <v>99</v>
      </c>
      <c r="G156" s="192">
        <v>1.3965000000000001</v>
      </c>
      <c r="H156" s="122" t="s">
        <v>1909</v>
      </c>
    </row>
    <row r="157" spans="2:8" x14ac:dyDescent="0.3">
      <c r="B157" s="186" t="s">
        <v>282</v>
      </c>
      <c r="C157" s="19" t="s">
        <v>279</v>
      </c>
      <c r="D157" s="20">
        <v>14.62</v>
      </c>
      <c r="E157" s="143">
        <v>44000</v>
      </c>
      <c r="F157" s="21" t="s">
        <v>99</v>
      </c>
      <c r="G157" s="22">
        <v>1.8573999999999999</v>
      </c>
      <c r="H157" s="123" t="s">
        <v>1909</v>
      </c>
    </row>
    <row r="158" spans="2:8" x14ac:dyDescent="0.3">
      <c r="B158" s="183" t="s">
        <v>283</v>
      </c>
      <c r="C158" s="116" t="s">
        <v>284</v>
      </c>
      <c r="D158" s="117">
        <v>4.26</v>
      </c>
      <c r="E158" s="191">
        <v>44000</v>
      </c>
      <c r="F158" s="9" t="s">
        <v>99</v>
      </c>
      <c r="G158" s="192">
        <v>0.48859999999999998</v>
      </c>
      <c r="H158" s="122" t="s">
        <v>1909</v>
      </c>
    </row>
    <row r="159" spans="2:8" x14ac:dyDescent="0.3">
      <c r="B159" s="183" t="s">
        <v>285</v>
      </c>
      <c r="C159" s="116" t="s">
        <v>284</v>
      </c>
      <c r="D159" s="117">
        <v>7.81</v>
      </c>
      <c r="E159" s="191">
        <v>44000</v>
      </c>
      <c r="F159" s="9" t="s">
        <v>99</v>
      </c>
      <c r="G159" s="192">
        <v>0.84860000000000002</v>
      </c>
      <c r="H159" s="122" t="s">
        <v>1909</v>
      </c>
    </row>
    <row r="160" spans="2:8" x14ac:dyDescent="0.3">
      <c r="B160" s="183" t="s">
        <v>286</v>
      </c>
      <c r="C160" s="116" t="s">
        <v>284</v>
      </c>
      <c r="D160" s="117">
        <v>8.4600000000000009</v>
      </c>
      <c r="E160" s="191">
        <v>44000</v>
      </c>
      <c r="F160" s="9" t="s">
        <v>99</v>
      </c>
      <c r="G160" s="192">
        <v>1.2417</v>
      </c>
      <c r="H160" s="122" t="s">
        <v>1909</v>
      </c>
    </row>
    <row r="161" spans="2:8" x14ac:dyDescent="0.3">
      <c r="B161" s="186" t="s">
        <v>287</v>
      </c>
      <c r="C161" s="19" t="s">
        <v>284</v>
      </c>
      <c r="D161" s="20">
        <v>8.85</v>
      </c>
      <c r="E161" s="143">
        <v>44000</v>
      </c>
      <c r="F161" s="21" t="s">
        <v>99</v>
      </c>
      <c r="G161" s="22">
        <v>1.915</v>
      </c>
      <c r="H161" s="123" t="s">
        <v>1909</v>
      </c>
    </row>
    <row r="162" spans="2:8" x14ac:dyDescent="0.3">
      <c r="B162" s="183" t="s">
        <v>288</v>
      </c>
      <c r="C162" s="116" t="s">
        <v>289</v>
      </c>
      <c r="D162" s="117">
        <v>2.4</v>
      </c>
      <c r="E162" s="191">
        <v>44000</v>
      </c>
      <c r="F162" s="9" t="s">
        <v>99</v>
      </c>
      <c r="G162" s="192">
        <v>0.84860000000000002</v>
      </c>
      <c r="H162" s="122" t="s">
        <v>1911</v>
      </c>
    </row>
    <row r="163" spans="2:8" x14ac:dyDescent="0.3">
      <c r="B163" s="183" t="s">
        <v>290</v>
      </c>
      <c r="C163" s="116" t="s">
        <v>289</v>
      </c>
      <c r="D163" s="117">
        <v>3.61</v>
      </c>
      <c r="E163" s="191">
        <v>44000</v>
      </c>
      <c r="F163" s="9" t="s">
        <v>99</v>
      </c>
      <c r="G163" s="192">
        <v>1.1326000000000001</v>
      </c>
      <c r="H163" s="122" t="s">
        <v>1911</v>
      </c>
    </row>
    <row r="164" spans="2:8" x14ac:dyDescent="0.3">
      <c r="B164" s="183" t="s">
        <v>291</v>
      </c>
      <c r="C164" s="116" t="s">
        <v>289</v>
      </c>
      <c r="D164" s="117">
        <v>6.81</v>
      </c>
      <c r="E164" s="191">
        <v>44000</v>
      </c>
      <c r="F164" s="9" t="s">
        <v>99</v>
      </c>
      <c r="G164" s="192">
        <v>1.7168000000000001</v>
      </c>
      <c r="H164" s="122" t="s">
        <v>1911</v>
      </c>
    </row>
    <row r="165" spans="2:8" x14ac:dyDescent="0.3">
      <c r="B165" s="186" t="s">
        <v>292</v>
      </c>
      <c r="C165" s="19" t="s">
        <v>289</v>
      </c>
      <c r="D165" s="20">
        <v>15.95</v>
      </c>
      <c r="E165" s="143">
        <v>44000</v>
      </c>
      <c r="F165" s="21" t="s">
        <v>99</v>
      </c>
      <c r="G165" s="22">
        <v>3.2191000000000001</v>
      </c>
      <c r="H165" s="123" t="s">
        <v>1911</v>
      </c>
    </row>
    <row r="166" spans="2:8" x14ac:dyDescent="0.3">
      <c r="B166" s="183" t="s">
        <v>293</v>
      </c>
      <c r="C166" s="116" t="s">
        <v>294</v>
      </c>
      <c r="D166" s="117">
        <v>2.39</v>
      </c>
      <c r="E166" s="191">
        <v>44000</v>
      </c>
      <c r="F166" s="9" t="s">
        <v>99</v>
      </c>
      <c r="G166" s="192">
        <v>0.51100000000000001</v>
      </c>
      <c r="H166" s="122" t="s">
        <v>1912</v>
      </c>
    </row>
    <row r="167" spans="2:8" x14ac:dyDescent="0.3">
      <c r="B167" s="183" t="s">
        <v>295</v>
      </c>
      <c r="C167" s="116" t="s">
        <v>294</v>
      </c>
      <c r="D167" s="117">
        <v>3.25</v>
      </c>
      <c r="E167" s="191">
        <v>44000</v>
      </c>
      <c r="F167" s="9" t="s">
        <v>99</v>
      </c>
      <c r="G167" s="192">
        <v>0.66739999999999999</v>
      </c>
      <c r="H167" s="122" t="s">
        <v>1912</v>
      </c>
    </row>
    <row r="168" spans="2:8" x14ac:dyDescent="0.3">
      <c r="B168" s="183" t="s">
        <v>296</v>
      </c>
      <c r="C168" s="116" t="s">
        <v>294</v>
      </c>
      <c r="D168" s="117">
        <v>5.51</v>
      </c>
      <c r="E168" s="191">
        <v>44000</v>
      </c>
      <c r="F168" s="9" t="s">
        <v>99</v>
      </c>
      <c r="G168" s="192">
        <v>0.93910000000000005</v>
      </c>
      <c r="H168" s="122" t="s">
        <v>1912</v>
      </c>
    </row>
    <row r="169" spans="2:8" x14ac:dyDescent="0.3">
      <c r="B169" s="186" t="s">
        <v>297</v>
      </c>
      <c r="C169" s="19" t="s">
        <v>294</v>
      </c>
      <c r="D169" s="20">
        <v>10.029999999999999</v>
      </c>
      <c r="E169" s="143">
        <v>44000</v>
      </c>
      <c r="F169" s="21" t="s">
        <v>99</v>
      </c>
      <c r="G169" s="22">
        <v>1.6224000000000001</v>
      </c>
      <c r="H169" s="123" t="s">
        <v>1912</v>
      </c>
    </row>
    <row r="170" spans="2:8" x14ac:dyDescent="0.3">
      <c r="B170" s="183" t="s">
        <v>298</v>
      </c>
      <c r="C170" s="116" t="s">
        <v>299</v>
      </c>
      <c r="D170" s="117">
        <v>2.23</v>
      </c>
      <c r="E170" s="191">
        <v>44000</v>
      </c>
      <c r="F170" s="9" t="s">
        <v>99</v>
      </c>
      <c r="G170" s="192">
        <v>1.4208000000000001</v>
      </c>
      <c r="H170" s="122" t="s">
        <v>1913</v>
      </c>
    </row>
    <row r="171" spans="2:8" x14ac:dyDescent="0.3">
      <c r="B171" s="183" t="s">
        <v>300</v>
      </c>
      <c r="C171" s="116" t="s">
        <v>299</v>
      </c>
      <c r="D171" s="117">
        <v>3.97</v>
      </c>
      <c r="E171" s="191">
        <v>44000</v>
      </c>
      <c r="F171" s="9" t="s">
        <v>99</v>
      </c>
      <c r="G171" s="192">
        <v>1.9634</v>
      </c>
      <c r="H171" s="122" t="s">
        <v>1913</v>
      </c>
    </row>
    <row r="172" spans="2:8" x14ac:dyDescent="0.3">
      <c r="B172" s="183" t="s">
        <v>301</v>
      </c>
      <c r="C172" s="116" t="s">
        <v>299</v>
      </c>
      <c r="D172" s="117">
        <v>9.15</v>
      </c>
      <c r="E172" s="191">
        <v>44000</v>
      </c>
      <c r="F172" s="9" t="s">
        <v>99</v>
      </c>
      <c r="G172" s="192">
        <v>3.6964999999999999</v>
      </c>
      <c r="H172" s="122" t="s">
        <v>1913</v>
      </c>
    </row>
    <row r="173" spans="2:8" x14ac:dyDescent="0.3">
      <c r="B173" s="186" t="s">
        <v>302</v>
      </c>
      <c r="C173" s="19" t="s">
        <v>299</v>
      </c>
      <c r="D173" s="20">
        <v>16.559999999999999</v>
      </c>
      <c r="E173" s="143">
        <v>53349</v>
      </c>
      <c r="F173" s="21" t="s">
        <v>99</v>
      </c>
      <c r="G173" s="22">
        <v>5.3000999999999996</v>
      </c>
      <c r="H173" s="123" t="s">
        <v>1913</v>
      </c>
    </row>
    <row r="174" spans="2:8" x14ac:dyDescent="0.3">
      <c r="B174" s="183" t="s">
        <v>303</v>
      </c>
      <c r="C174" s="116" t="s">
        <v>304</v>
      </c>
      <c r="D174" s="117">
        <v>3.31</v>
      </c>
      <c r="E174" s="191">
        <v>44000</v>
      </c>
      <c r="F174" s="9" t="s">
        <v>99</v>
      </c>
      <c r="G174" s="192">
        <v>1.5506</v>
      </c>
      <c r="H174" s="122" t="s">
        <v>1914</v>
      </c>
    </row>
    <row r="175" spans="2:8" x14ac:dyDescent="0.3">
      <c r="B175" s="183" t="s">
        <v>305</v>
      </c>
      <c r="C175" s="116" t="s">
        <v>304</v>
      </c>
      <c r="D175" s="117">
        <v>6.68</v>
      </c>
      <c r="E175" s="191">
        <v>44000</v>
      </c>
      <c r="F175" s="9" t="s">
        <v>99</v>
      </c>
      <c r="G175" s="192">
        <v>2.5165999999999999</v>
      </c>
      <c r="H175" s="122" t="s">
        <v>1914</v>
      </c>
    </row>
    <row r="176" spans="2:8" x14ac:dyDescent="0.3">
      <c r="B176" s="183" t="s">
        <v>306</v>
      </c>
      <c r="C176" s="116" t="s">
        <v>304</v>
      </c>
      <c r="D176" s="117">
        <v>11.99</v>
      </c>
      <c r="E176" s="191">
        <v>44000</v>
      </c>
      <c r="F176" s="9" t="s">
        <v>99</v>
      </c>
      <c r="G176" s="192">
        <v>3.9546999999999999</v>
      </c>
      <c r="H176" s="122" t="s">
        <v>1914</v>
      </c>
    </row>
    <row r="177" spans="2:8" x14ac:dyDescent="0.3">
      <c r="B177" s="186" t="s">
        <v>307</v>
      </c>
      <c r="C177" s="19" t="s">
        <v>304</v>
      </c>
      <c r="D177" s="20">
        <v>21.21</v>
      </c>
      <c r="E177" s="143">
        <v>51157</v>
      </c>
      <c r="F177" s="21" t="s">
        <v>99</v>
      </c>
      <c r="G177" s="22">
        <v>6.2262000000000004</v>
      </c>
      <c r="H177" s="123" t="s">
        <v>1914</v>
      </c>
    </row>
    <row r="178" spans="2:8" x14ac:dyDescent="0.3">
      <c r="B178" s="183" t="s">
        <v>308</v>
      </c>
      <c r="C178" s="116" t="s">
        <v>309</v>
      </c>
      <c r="D178" s="117">
        <v>2.0099999999999998</v>
      </c>
      <c r="E178" s="191">
        <v>44000</v>
      </c>
      <c r="F178" s="9" t="s">
        <v>99</v>
      </c>
      <c r="G178" s="192">
        <v>1.2926</v>
      </c>
      <c r="H178" s="122" t="s">
        <v>1913</v>
      </c>
    </row>
    <row r="179" spans="2:8" x14ac:dyDescent="0.3">
      <c r="B179" s="183" t="s">
        <v>310</v>
      </c>
      <c r="C179" s="116" t="s">
        <v>309</v>
      </c>
      <c r="D179" s="117">
        <v>2.97</v>
      </c>
      <c r="E179" s="191">
        <v>44000</v>
      </c>
      <c r="F179" s="9" t="s">
        <v>99</v>
      </c>
      <c r="G179" s="192">
        <v>1.6367</v>
      </c>
      <c r="H179" s="122" t="s">
        <v>1913</v>
      </c>
    </row>
    <row r="180" spans="2:8" x14ac:dyDescent="0.3">
      <c r="B180" s="183" t="s">
        <v>311</v>
      </c>
      <c r="C180" s="116" t="s">
        <v>309</v>
      </c>
      <c r="D180" s="117">
        <v>6.45</v>
      </c>
      <c r="E180" s="191">
        <v>44000</v>
      </c>
      <c r="F180" s="9" t="s">
        <v>99</v>
      </c>
      <c r="G180" s="192">
        <v>2.4508999999999999</v>
      </c>
      <c r="H180" s="122" t="s">
        <v>1913</v>
      </c>
    </row>
    <row r="181" spans="2:8" x14ac:dyDescent="0.3">
      <c r="B181" s="186" t="s">
        <v>312</v>
      </c>
      <c r="C181" s="19" t="s">
        <v>309</v>
      </c>
      <c r="D181" s="20">
        <v>16.79</v>
      </c>
      <c r="E181" s="143">
        <v>56014</v>
      </c>
      <c r="F181" s="21" t="s">
        <v>99</v>
      </c>
      <c r="G181" s="22">
        <v>4.5305999999999997</v>
      </c>
      <c r="H181" s="123" t="s">
        <v>1913</v>
      </c>
    </row>
    <row r="182" spans="2:8" x14ac:dyDescent="0.3">
      <c r="B182" s="183" t="s">
        <v>313</v>
      </c>
      <c r="C182" s="116" t="s">
        <v>314</v>
      </c>
      <c r="D182" s="117">
        <v>1.5</v>
      </c>
      <c r="E182" s="191">
        <v>44000</v>
      </c>
      <c r="F182" s="9" t="s">
        <v>99</v>
      </c>
      <c r="G182" s="192">
        <v>0.83230000000000004</v>
      </c>
      <c r="H182" s="122" t="s">
        <v>1914</v>
      </c>
    </row>
    <row r="183" spans="2:8" x14ac:dyDescent="0.3">
      <c r="B183" s="183" t="s">
        <v>315</v>
      </c>
      <c r="C183" s="116" t="s">
        <v>314</v>
      </c>
      <c r="D183" s="117">
        <v>2.04</v>
      </c>
      <c r="E183" s="191">
        <v>44000</v>
      </c>
      <c r="F183" s="9" t="s">
        <v>99</v>
      </c>
      <c r="G183" s="192">
        <v>0.93030000000000002</v>
      </c>
      <c r="H183" s="122" t="s">
        <v>1914</v>
      </c>
    </row>
    <row r="184" spans="2:8" x14ac:dyDescent="0.3">
      <c r="B184" s="183" t="s">
        <v>316</v>
      </c>
      <c r="C184" s="116" t="s">
        <v>314</v>
      </c>
      <c r="D184" s="117">
        <v>3.43</v>
      </c>
      <c r="E184" s="191">
        <v>44000</v>
      </c>
      <c r="F184" s="9" t="s">
        <v>99</v>
      </c>
      <c r="G184" s="192">
        <v>1.2264999999999999</v>
      </c>
      <c r="H184" s="122" t="s">
        <v>1914</v>
      </c>
    </row>
    <row r="185" spans="2:8" x14ac:dyDescent="0.3">
      <c r="B185" s="186" t="s">
        <v>317</v>
      </c>
      <c r="C185" s="19" t="s">
        <v>314</v>
      </c>
      <c r="D185" s="20">
        <v>9.56</v>
      </c>
      <c r="E185" s="143">
        <v>48051</v>
      </c>
      <c r="F185" s="21" t="s">
        <v>99</v>
      </c>
      <c r="G185" s="22">
        <v>2.218</v>
      </c>
      <c r="H185" s="123" t="s">
        <v>1914</v>
      </c>
    </row>
    <row r="186" spans="2:8" x14ac:dyDescent="0.3">
      <c r="B186" s="183" t="s">
        <v>318</v>
      </c>
      <c r="C186" s="116" t="s">
        <v>319</v>
      </c>
      <c r="D186" s="117">
        <v>1.47</v>
      </c>
      <c r="E186" s="191">
        <v>44000</v>
      </c>
      <c r="F186" s="9" t="s">
        <v>99</v>
      </c>
      <c r="G186" s="192">
        <v>0.52300000000000002</v>
      </c>
      <c r="H186" s="122" t="s">
        <v>1914</v>
      </c>
    </row>
    <row r="187" spans="2:8" x14ac:dyDescent="0.3">
      <c r="B187" s="183" t="s">
        <v>320</v>
      </c>
      <c r="C187" s="116" t="s">
        <v>319</v>
      </c>
      <c r="D187" s="117">
        <v>2.57</v>
      </c>
      <c r="E187" s="191">
        <v>44000</v>
      </c>
      <c r="F187" s="9" t="s">
        <v>99</v>
      </c>
      <c r="G187" s="192">
        <v>0.84299999999999997</v>
      </c>
      <c r="H187" s="122" t="s">
        <v>1914</v>
      </c>
    </row>
    <row r="188" spans="2:8" x14ac:dyDescent="0.3">
      <c r="B188" s="183" t="s">
        <v>321</v>
      </c>
      <c r="C188" s="116" t="s">
        <v>319</v>
      </c>
      <c r="D188" s="117">
        <v>5.24</v>
      </c>
      <c r="E188" s="191">
        <v>44000</v>
      </c>
      <c r="F188" s="9" t="s">
        <v>99</v>
      </c>
      <c r="G188" s="192">
        <v>1.2346999999999999</v>
      </c>
      <c r="H188" s="122" t="s">
        <v>1914</v>
      </c>
    </row>
    <row r="189" spans="2:8" x14ac:dyDescent="0.3">
      <c r="B189" s="186" t="s">
        <v>322</v>
      </c>
      <c r="C189" s="19" t="s">
        <v>319</v>
      </c>
      <c r="D189" s="20">
        <v>10.45</v>
      </c>
      <c r="E189" s="143">
        <v>44000</v>
      </c>
      <c r="F189" s="21" t="s">
        <v>99</v>
      </c>
      <c r="G189" s="22">
        <v>2.1541000000000001</v>
      </c>
      <c r="H189" s="123" t="s">
        <v>1914</v>
      </c>
    </row>
    <row r="190" spans="2:8" x14ac:dyDescent="0.3">
      <c r="B190" s="183" t="s">
        <v>323</v>
      </c>
      <c r="C190" s="116" t="s">
        <v>324</v>
      </c>
      <c r="D190" s="117">
        <v>2.68</v>
      </c>
      <c r="E190" s="191">
        <v>44000</v>
      </c>
      <c r="F190" s="9" t="s">
        <v>99</v>
      </c>
      <c r="G190" s="192">
        <v>0.81100000000000005</v>
      </c>
      <c r="H190" s="122" t="s">
        <v>1914</v>
      </c>
    </row>
    <row r="191" spans="2:8" x14ac:dyDescent="0.3">
      <c r="B191" s="183" t="s">
        <v>325</v>
      </c>
      <c r="C191" s="116" t="s">
        <v>324</v>
      </c>
      <c r="D191" s="117">
        <v>4.75</v>
      </c>
      <c r="E191" s="191">
        <v>44000</v>
      </c>
      <c r="F191" s="9" t="s">
        <v>99</v>
      </c>
      <c r="G191" s="192">
        <v>1.3234999999999999</v>
      </c>
      <c r="H191" s="122" t="s">
        <v>1914</v>
      </c>
    </row>
    <row r="192" spans="2:8" x14ac:dyDescent="0.3">
      <c r="B192" s="183" t="s">
        <v>326</v>
      </c>
      <c r="C192" s="116" t="s">
        <v>324</v>
      </c>
      <c r="D192" s="117">
        <v>9.1300000000000008</v>
      </c>
      <c r="E192" s="191">
        <v>44000</v>
      </c>
      <c r="F192" s="9" t="s">
        <v>99</v>
      </c>
      <c r="G192" s="192">
        <v>2.0709</v>
      </c>
      <c r="H192" s="122" t="s">
        <v>1914</v>
      </c>
    </row>
    <row r="193" spans="2:8" x14ac:dyDescent="0.3">
      <c r="B193" s="186" t="s">
        <v>327</v>
      </c>
      <c r="C193" s="19" t="s">
        <v>324</v>
      </c>
      <c r="D193" s="20">
        <v>15.92</v>
      </c>
      <c r="E193" s="143">
        <v>44000</v>
      </c>
      <c r="F193" s="21" t="s">
        <v>99</v>
      </c>
      <c r="G193" s="22">
        <v>3.5392000000000001</v>
      </c>
      <c r="H193" s="123" t="s">
        <v>1914</v>
      </c>
    </row>
    <row r="194" spans="2:8" x14ac:dyDescent="0.3">
      <c r="B194" s="183" t="s">
        <v>328</v>
      </c>
      <c r="C194" s="116" t="s">
        <v>329</v>
      </c>
      <c r="D194" s="117">
        <v>2.89</v>
      </c>
      <c r="E194" s="191">
        <v>44000</v>
      </c>
      <c r="F194" s="9" t="s">
        <v>99</v>
      </c>
      <c r="G194" s="192">
        <v>0.74150000000000005</v>
      </c>
      <c r="H194" s="122" t="s">
        <v>1910</v>
      </c>
    </row>
    <row r="195" spans="2:8" x14ac:dyDescent="0.3">
      <c r="B195" s="183" t="s">
        <v>330</v>
      </c>
      <c r="C195" s="116" t="s">
        <v>329</v>
      </c>
      <c r="D195" s="117">
        <v>4.51</v>
      </c>
      <c r="E195" s="191">
        <v>44000</v>
      </c>
      <c r="F195" s="9" t="s">
        <v>99</v>
      </c>
      <c r="G195" s="192">
        <v>0.80200000000000005</v>
      </c>
      <c r="H195" s="122" t="s">
        <v>1910</v>
      </c>
    </row>
    <row r="196" spans="2:8" x14ac:dyDescent="0.3">
      <c r="B196" s="183" t="s">
        <v>331</v>
      </c>
      <c r="C196" s="116" t="s">
        <v>329</v>
      </c>
      <c r="D196" s="117">
        <v>7.47</v>
      </c>
      <c r="E196" s="191">
        <v>44000</v>
      </c>
      <c r="F196" s="9" t="s">
        <v>99</v>
      </c>
      <c r="G196" s="192">
        <v>1.1890000000000001</v>
      </c>
      <c r="H196" s="122" t="s">
        <v>1910</v>
      </c>
    </row>
    <row r="197" spans="2:8" x14ac:dyDescent="0.3">
      <c r="B197" s="186" t="s">
        <v>332</v>
      </c>
      <c r="C197" s="19" t="s">
        <v>329</v>
      </c>
      <c r="D197" s="20">
        <v>11.74</v>
      </c>
      <c r="E197" s="143">
        <v>44000</v>
      </c>
      <c r="F197" s="21" t="s">
        <v>99</v>
      </c>
      <c r="G197" s="22">
        <v>2.0221</v>
      </c>
      <c r="H197" s="123" t="s">
        <v>1910</v>
      </c>
    </row>
    <row r="198" spans="2:8" x14ac:dyDescent="0.3">
      <c r="B198" s="183" t="s">
        <v>333</v>
      </c>
      <c r="C198" s="116" t="s">
        <v>334</v>
      </c>
      <c r="D198" s="117">
        <v>2.0499999999999998</v>
      </c>
      <c r="E198" s="191">
        <v>44000</v>
      </c>
      <c r="F198" s="9" t="s">
        <v>99</v>
      </c>
      <c r="G198" s="192">
        <v>0.55400000000000005</v>
      </c>
      <c r="H198" s="122" t="s">
        <v>1914</v>
      </c>
    </row>
    <row r="199" spans="2:8" x14ac:dyDescent="0.3">
      <c r="B199" s="183" t="s">
        <v>335</v>
      </c>
      <c r="C199" s="116" t="s">
        <v>334</v>
      </c>
      <c r="D199" s="117">
        <v>2.65</v>
      </c>
      <c r="E199" s="191">
        <v>44000</v>
      </c>
      <c r="F199" s="9" t="s">
        <v>99</v>
      </c>
      <c r="G199" s="192">
        <v>0.63109999999999999</v>
      </c>
      <c r="H199" s="122" t="s">
        <v>1914</v>
      </c>
    </row>
    <row r="200" spans="2:8" x14ac:dyDescent="0.3">
      <c r="B200" s="183" t="s">
        <v>336</v>
      </c>
      <c r="C200" s="116" t="s">
        <v>334</v>
      </c>
      <c r="D200" s="117">
        <v>3.93</v>
      </c>
      <c r="E200" s="191">
        <v>44000</v>
      </c>
      <c r="F200" s="9" t="s">
        <v>99</v>
      </c>
      <c r="G200" s="192">
        <v>0.7964</v>
      </c>
      <c r="H200" s="122" t="s">
        <v>1914</v>
      </c>
    </row>
    <row r="201" spans="2:8" x14ac:dyDescent="0.3">
      <c r="B201" s="186" t="s">
        <v>337</v>
      </c>
      <c r="C201" s="19" t="s">
        <v>334</v>
      </c>
      <c r="D201" s="20">
        <v>8.56</v>
      </c>
      <c r="E201" s="143">
        <v>44000</v>
      </c>
      <c r="F201" s="21" t="s">
        <v>99</v>
      </c>
      <c r="G201" s="22">
        <v>1.4165000000000001</v>
      </c>
      <c r="H201" s="123" t="s">
        <v>1914</v>
      </c>
    </row>
    <row r="202" spans="2:8" x14ac:dyDescent="0.3">
      <c r="B202" s="183" t="s">
        <v>338</v>
      </c>
      <c r="C202" s="116" t="s">
        <v>339</v>
      </c>
      <c r="D202" s="117">
        <v>1.92</v>
      </c>
      <c r="E202" s="191">
        <v>44000</v>
      </c>
      <c r="F202" s="9" t="s">
        <v>99</v>
      </c>
      <c r="G202" s="192">
        <v>0.31780000000000003</v>
      </c>
      <c r="H202" s="122" t="s">
        <v>1906</v>
      </c>
    </row>
    <row r="203" spans="2:8" x14ac:dyDescent="0.3">
      <c r="B203" s="183" t="s">
        <v>340</v>
      </c>
      <c r="C203" s="116" t="s">
        <v>339</v>
      </c>
      <c r="D203" s="117">
        <v>2.82</v>
      </c>
      <c r="E203" s="191">
        <v>44000</v>
      </c>
      <c r="F203" s="9" t="s">
        <v>99</v>
      </c>
      <c r="G203" s="192">
        <v>0.48170000000000002</v>
      </c>
      <c r="H203" s="122" t="s">
        <v>1906</v>
      </c>
    </row>
    <row r="204" spans="2:8" x14ac:dyDescent="0.3">
      <c r="B204" s="183" t="s">
        <v>341</v>
      </c>
      <c r="C204" s="116" t="s">
        <v>339</v>
      </c>
      <c r="D204" s="117">
        <v>4.47</v>
      </c>
      <c r="E204" s="191">
        <v>44000</v>
      </c>
      <c r="F204" s="9" t="s">
        <v>99</v>
      </c>
      <c r="G204" s="192">
        <v>0.74099999999999999</v>
      </c>
      <c r="H204" s="122" t="s">
        <v>1906</v>
      </c>
    </row>
    <row r="205" spans="2:8" x14ac:dyDescent="0.3">
      <c r="B205" s="186" t="s">
        <v>342</v>
      </c>
      <c r="C205" s="19" t="s">
        <v>339</v>
      </c>
      <c r="D205" s="20">
        <v>7.71</v>
      </c>
      <c r="E205" s="143">
        <v>44000</v>
      </c>
      <c r="F205" s="21" t="s">
        <v>99</v>
      </c>
      <c r="G205" s="22">
        <v>1.4219999999999999</v>
      </c>
      <c r="H205" s="123" t="s">
        <v>1906</v>
      </c>
    </row>
    <row r="206" spans="2:8" x14ac:dyDescent="0.3">
      <c r="B206" s="183" t="s">
        <v>343</v>
      </c>
      <c r="C206" s="116" t="s">
        <v>344</v>
      </c>
      <c r="D206" s="117">
        <v>2.14</v>
      </c>
      <c r="E206" s="191">
        <v>44000</v>
      </c>
      <c r="F206" s="9" t="s">
        <v>99</v>
      </c>
      <c r="G206" s="192">
        <v>0.38040000000000002</v>
      </c>
      <c r="H206" s="122" t="s">
        <v>1915</v>
      </c>
    </row>
    <row r="207" spans="2:8" x14ac:dyDescent="0.3">
      <c r="B207" s="183" t="s">
        <v>345</v>
      </c>
      <c r="C207" s="116" t="s">
        <v>344</v>
      </c>
      <c r="D207" s="117">
        <v>2.9</v>
      </c>
      <c r="E207" s="191">
        <v>44000</v>
      </c>
      <c r="F207" s="9" t="s">
        <v>99</v>
      </c>
      <c r="G207" s="192">
        <v>0.53259999999999996</v>
      </c>
      <c r="H207" s="122" t="s">
        <v>1915</v>
      </c>
    </row>
    <row r="208" spans="2:8" x14ac:dyDescent="0.3">
      <c r="B208" s="183" t="s">
        <v>346</v>
      </c>
      <c r="C208" s="116" t="s">
        <v>344</v>
      </c>
      <c r="D208" s="117">
        <v>4.5999999999999996</v>
      </c>
      <c r="E208" s="191">
        <v>44000</v>
      </c>
      <c r="F208" s="9" t="s">
        <v>99</v>
      </c>
      <c r="G208" s="192">
        <v>0.80089999999999995</v>
      </c>
      <c r="H208" s="122" t="s">
        <v>1915</v>
      </c>
    </row>
    <row r="209" spans="2:8" x14ac:dyDescent="0.3">
      <c r="B209" s="186" t="s">
        <v>347</v>
      </c>
      <c r="C209" s="19" t="s">
        <v>344</v>
      </c>
      <c r="D209" s="20">
        <v>13.21</v>
      </c>
      <c r="E209" s="143">
        <v>44000</v>
      </c>
      <c r="F209" s="21" t="s">
        <v>99</v>
      </c>
      <c r="G209" s="22">
        <v>1.8288</v>
      </c>
      <c r="H209" s="123" t="s">
        <v>1915</v>
      </c>
    </row>
    <row r="210" spans="2:8" x14ac:dyDescent="0.3">
      <c r="B210" s="183" t="s">
        <v>348</v>
      </c>
      <c r="C210" s="116" t="s">
        <v>349</v>
      </c>
      <c r="D210" s="117">
        <v>2.37</v>
      </c>
      <c r="E210" s="191">
        <v>44000</v>
      </c>
      <c r="F210" s="9" t="s">
        <v>99</v>
      </c>
      <c r="G210" s="192">
        <v>0.43880000000000002</v>
      </c>
      <c r="H210" s="122" t="s">
        <v>1914</v>
      </c>
    </row>
    <row r="211" spans="2:8" x14ac:dyDescent="0.3">
      <c r="B211" s="183" t="s">
        <v>350</v>
      </c>
      <c r="C211" s="116" t="s">
        <v>349</v>
      </c>
      <c r="D211" s="117">
        <v>3.09</v>
      </c>
      <c r="E211" s="191">
        <v>44000</v>
      </c>
      <c r="F211" s="9" t="s">
        <v>99</v>
      </c>
      <c r="G211" s="192">
        <v>0.62980000000000003</v>
      </c>
      <c r="H211" s="122" t="s">
        <v>1914</v>
      </c>
    </row>
    <row r="212" spans="2:8" x14ac:dyDescent="0.3">
      <c r="B212" s="183" t="s">
        <v>351</v>
      </c>
      <c r="C212" s="116" t="s">
        <v>349</v>
      </c>
      <c r="D212" s="117">
        <v>5.28</v>
      </c>
      <c r="E212" s="191">
        <v>44000</v>
      </c>
      <c r="F212" s="9" t="s">
        <v>99</v>
      </c>
      <c r="G212" s="192">
        <v>0.95209999999999995</v>
      </c>
      <c r="H212" s="122" t="s">
        <v>1914</v>
      </c>
    </row>
    <row r="213" spans="2:8" x14ac:dyDescent="0.3">
      <c r="B213" s="186" t="s">
        <v>352</v>
      </c>
      <c r="C213" s="19" t="s">
        <v>349</v>
      </c>
      <c r="D213" s="20">
        <v>9.26</v>
      </c>
      <c r="E213" s="143">
        <v>44000</v>
      </c>
      <c r="F213" s="21" t="s">
        <v>99</v>
      </c>
      <c r="G213" s="22">
        <v>1.7539</v>
      </c>
      <c r="H213" s="123" t="s">
        <v>1914</v>
      </c>
    </row>
    <row r="214" spans="2:8" x14ac:dyDescent="0.3">
      <c r="B214" s="183" t="s">
        <v>353</v>
      </c>
      <c r="C214" s="116" t="s">
        <v>354</v>
      </c>
      <c r="D214" s="117">
        <v>3.47</v>
      </c>
      <c r="E214" s="191">
        <v>44000</v>
      </c>
      <c r="F214" s="9" t="s">
        <v>99</v>
      </c>
      <c r="G214" s="192">
        <v>1.8511</v>
      </c>
      <c r="H214" s="122" t="s">
        <v>1916</v>
      </c>
    </row>
    <row r="215" spans="2:8" x14ac:dyDescent="0.3">
      <c r="B215" s="183" t="s">
        <v>355</v>
      </c>
      <c r="C215" s="116" t="s">
        <v>354</v>
      </c>
      <c r="D215" s="117">
        <v>5.18</v>
      </c>
      <c r="E215" s="191">
        <v>44000</v>
      </c>
      <c r="F215" s="9" t="s">
        <v>99</v>
      </c>
      <c r="G215" s="192">
        <v>2.2458999999999998</v>
      </c>
      <c r="H215" s="122" t="s">
        <v>1916</v>
      </c>
    </row>
    <row r="216" spans="2:8" x14ac:dyDescent="0.3">
      <c r="B216" s="183" t="s">
        <v>356</v>
      </c>
      <c r="C216" s="116" t="s">
        <v>354</v>
      </c>
      <c r="D216" s="117">
        <v>9.39</v>
      </c>
      <c r="E216" s="191">
        <v>44000</v>
      </c>
      <c r="F216" s="9" t="s">
        <v>99</v>
      </c>
      <c r="G216" s="192">
        <v>3.2012999999999998</v>
      </c>
      <c r="H216" s="122" t="s">
        <v>1916</v>
      </c>
    </row>
    <row r="217" spans="2:8" x14ac:dyDescent="0.3">
      <c r="B217" s="186" t="s">
        <v>357</v>
      </c>
      <c r="C217" s="19" t="s">
        <v>354</v>
      </c>
      <c r="D217" s="20">
        <v>15.94</v>
      </c>
      <c r="E217" s="143">
        <v>52189</v>
      </c>
      <c r="F217" s="21" t="s">
        <v>99</v>
      </c>
      <c r="G217" s="22">
        <v>5.2023999999999999</v>
      </c>
      <c r="H217" s="123" t="s">
        <v>1916</v>
      </c>
    </row>
    <row r="218" spans="2:8" x14ac:dyDescent="0.3">
      <c r="B218" s="183" t="s">
        <v>358</v>
      </c>
      <c r="C218" s="116" t="s">
        <v>359</v>
      </c>
      <c r="D218" s="117">
        <v>3.16</v>
      </c>
      <c r="E218" s="191">
        <v>44000</v>
      </c>
      <c r="F218" s="9" t="s">
        <v>99</v>
      </c>
      <c r="G218" s="192">
        <v>1.3422000000000001</v>
      </c>
      <c r="H218" s="122" t="s">
        <v>1916</v>
      </c>
    </row>
    <row r="219" spans="2:8" x14ac:dyDescent="0.3">
      <c r="B219" s="183" t="s">
        <v>360</v>
      </c>
      <c r="C219" s="116" t="s">
        <v>359</v>
      </c>
      <c r="D219" s="117">
        <v>5.33</v>
      </c>
      <c r="E219" s="191">
        <v>44000</v>
      </c>
      <c r="F219" s="9" t="s">
        <v>99</v>
      </c>
      <c r="G219" s="192">
        <v>1.7432000000000001</v>
      </c>
      <c r="H219" s="122" t="s">
        <v>1916</v>
      </c>
    </row>
    <row r="220" spans="2:8" x14ac:dyDescent="0.3">
      <c r="B220" s="183" t="s">
        <v>361</v>
      </c>
      <c r="C220" s="116" t="s">
        <v>359</v>
      </c>
      <c r="D220" s="117">
        <v>9.9600000000000009</v>
      </c>
      <c r="E220" s="191">
        <v>44000</v>
      </c>
      <c r="F220" s="9" t="s">
        <v>99</v>
      </c>
      <c r="G220" s="192">
        <v>2.6974999999999998</v>
      </c>
      <c r="H220" s="122" t="s">
        <v>1916</v>
      </c>
    </row>
    <row r="221" spans="2:8" x14ac:dyDescent="0.3">
      <c r="B221" s="186" t="s">
        <v>362</v>
      </c>
      <c r="C221" s="19" t="s">
        <v>359</v>
      </c>
      <c r="D221" s="20">
        <v>16.87</v>
      </c>
      <c r="E221" s="143">
        <v>49193</v>
      </c>
      <c r="F221" s="21" t="s">
        <v>99</v>
      </c>
      <c r="G221" s="22">
        <v>4.3985000000000003</v>
      </c>
      <c r="H221" s="123" t="s">
        <v>1916</v>
      </c>
    </row>
    <row r="222" spans="2:8" x14ac:dyDescent="0.3">
      <c r="B222" s="183" t="s">
        <v>363</v>
      </c>
      <c r="C222" s="116" t="s">
        <v>364</v>
      </c>
      <c r="D222" s="117">
        <v>10.36</v>
      </c>
      <c r="E222" s="191">
        <v>44000</v>
      </c>
      <c r="F222" s="9" t="s">
        <v>99</v>
      </c>
      <c r="G222" s="192">
        <v>2.71</v>
      </c>
      <c r="H222" s="122" t="s">
        <v>1906</v>
      </c>
    </row>
    <row r="223" spans="2:8" x14ac:dyDescent="0.3">
      <c r="B223" s="183" t="s">
        <v>365</v>
      </c>
      <c r="C223" s="116" t="s">
        <v>364</v>
      </c>
      <c r="D223" s="117">
        <v>13.31</v>
      </c>
      <c r="E223" s="191">
        <v>44000</v>
      </c>
      <c r="F223" s="9" t="s">
        <v>99</v>
      </c>
      <c r="G223" s="192">
        <v>3.3824999999999998</v>
      </c>
      <c r="H223" s="122" t="s">
        <v>1906</v>
      </c>
    </row>
    <row r="224" spans="2:8" x14ac:dyDescent="0.3">
      <c r="B224" s="183" t="s">
        <v>366</v>
      </c>
      <c r="C224" s="116" t="s">
        <v>364</v>
      </c>
      <c r="D224" s="117">
        <v>15.62</v>
      </c>
      <c r="E224" s="191">
        <v>44000</v>
      </c>
      <c r="F224" s="9" t="s">
        <v>99</v>
      </c>
      <c r="G224" s="192">
        <v>4.1452999999999998</v>
      </c>
      <c r="H224" s="122" t="s">
        <v>1906</v>
      </c>
    </row>
    <row r="225" spans="2:8" x14ac:dyDescent="0.3">
      <c r="B225" s="186" t="s">
        <v>367</v>
      </c>
      <c r="C225" s="19" t="s">
        <v>364</v>
      </c>
      <c r="D225" s="20">
        <v>19.09</v>
      </c>
      <c r="E225" s="143">
        <v>50752</v>
      </c>
      <c r="F225" s="21" t="s">
        <v>99</v>
      </c>
      <c r="G225" s="22">
        <v>5.5430999999999999</v>
      </c>
      <c r="H225" s="123" t="s">
        <v>1906</v>
      </c>
    </row>
    <row r="226" spans="2:8" x14ac:dyDescent="0.3">
      <c r="B226" s="183" t="s">
        <v>368</v>
      </c>
      <c r="C226" s="116" t="s">
        <v>369</v>
      </c>
      <c r="D226" s="117">
        <v>5.0599999999999996</v>
      </c>
      <c r="E226" s="191">
        <v>44000</v>
      </c>
      <c r="F226" s="9" t="s">
        <v>99</v>
      </c>
      <c r="G226" s="192">
        <v>0.82089999999999996</v>
      </c>
      <c r="H226" s="122" t="s">
        <v>1906</v>
      </c>
    </row>
    <row r="227" spans="2:8" x14ac:dyDescent="0.3">
      <c r="B227" s="183" t="s">
        <v>370</v>
      </c>
      <c r="C227" s="116" t="s">
        <v>369</v>
      </c>
      <c r="D227" s="117">
        <v>8.1300000000000008</v>
      </c>
      <c r="E227" s="191">
        <v>44000</v>
      </c>
      <c r="F227" s="9" t="s">
        <v>99</v>
      </c>
      <c r="G227" s="192">
        <v>1.4491000000000001</v>
      </c>
      <c r="H227" s="122" t="s">
        <v>1906</v>
      </c>
    </row>
    <row r="228" spans="2:8" x14ac:dyDescent="0.3">
      <c r="B228" s="183" t="s">
        <v>371</v>
      </c>
      <c r="C228" s="116" t="s">
        <v>369</v>
      </c>
      <c r="D228" s="117">
        <v>10.56</v>
      </c>
      <c r="E228" s="191">
        <v>44000</v>
      </c>
      <c r="F228" s="9" t="s">
        <v>99</v>
      </c>
      <c r="G228" s="192">
        <v>2.0310000000000001</v>
      </c>
      <c r="H228" s="122" t="s">
        <v>1906</v>
      </c>
    </row>
    <row r="229" spans="2:8" x14ac:dyDescent="0.3">
      <c r="B229" s="186" t="s">
        <v>372</v>
      </c>
      <c r="C229" s="19" t="s">
        <v>369</v>
      </c>
      <c r="D229" s="20">
        <v>11.01</v>
      </c>
      <c r="E229" s="143">
        <v>44000</v>
      </c>
      <c r="F229" s="21" t="s">
        <v>99</v>
      </c>
      <c r="G229" s="22">
        <v>2.1827999999999999</v>
      </c>
      <c r="H229" s="123" t="s">
        <v>1906</v>
      </c>
    </row>
    <row r="230" spans="2:8" x14ac:dyDescent="0.3">
      <c r="B230" s="183" t="s">
        <v>373</v>
      </c>
      <c r="C230" s="116" t="s">
        <v>374</v>
      </c>
      <c r="D230" s="117">
        <v>2.89</v>
      </c>
      <c r="E230" s="191">
        <v>44000</v>
      </c>
      <c r="F230" s="9" t="s">
        <v>99</v>
      </c>
      <c r="G230" s="192">
        <v>0.36580000000000001</v>
      </c>
      <c r="H230" s="122" t="s">
        <v>1917</v>
      </c>
    </row>
    <row r="231" spans="2:8" x14ac:dyDescent="0.3">
      <c r="B231" s="183" t="s">
        <v>375</v>
      </c>
      <c r="C231" s="116" t="s">
        <v>374</v>
      </c>
      <c r="D231" s="117">
        <v>4.0199999999999996</v>
      </c>
      <c r="E231" s="191">
        <v>44000</v>
      </c>
      <c r="F231" s="9" t="s">
        <v>99</v>
      </c>
      <c r="G231" s="192">
        <v>0.5403</v>
      </c>
      <c r="H231" s="122" t="s">
        <v>1917</v>
      </c>
    </row>
    <row r="232" spans="2:8" x14ac:dyDescent="0.3">
      <c r="B232" s="183" t="s">
        <v>376</v>
      </c>
      <c r="C232" s="116" t="s">
        <v>374</v>
      </c>
      <c r="D232" s="117">
        <v>7.07</v>
      </c>
      <c r="E232" s="191">
        <v>44000</v>
      </c>
      <c r="F232" s="9" t="s">
        <v>99</v>
      </c>
      <c r="G232" s="192">
        <v>0.87270000000000003</v>
      </c>
      <c r="H232" s="122" t="s">
        <v>1917</v>
      </c>
    </row>
    <row r="233" spans="2:8" x14ac:dyDescent="0.3">
      <c r="B233" s="186" t="s">
        <v>377</v>
      </c>
      <c r="C233" s="19" t="s">
        <v>374</v>
      </c>
      <c r="D233" s="20">
        <v>7.99</v>
      </c>
      <c r="E233" s="143">
        <v>44000</v>
      </c>
      <c r="F233" s="21" t="s">
        <v>99</v>
      </c>
      <c r="G233" s="22">
        <v>1.2707999999999999</v>
      </c>
      <c r="H233" s="123" t="s">
        <v>1917</v>
      </c>
    </row>
    <row r="234" spans="2:8" x14ac:dyDescent="0.3">
      <c r="B234" s="183" t="s">
        <v>378</v>
      </c>
      <c r="C234" s="116" t="s">
        <v>379</v>
      </c>
      <c r="D234" s="117">
        <v>3.02</v>
      </c>
      <c r="E234" s="191">
        <v>44000</v>
      </c>
      <c r="F234" s="9" t="s">
        <v>99</v>
      </c>
      <c r="G234" s="192">
        <v>0.55830000000000002</v>
      </c>
      <c r="H234" s="122" t="s">
        <v>1906</v>
      </c>
    </row>
    <row r="235" spans="2:8" x14ac:dyDescent="0.3">
      <c r="B235" s="183" t="s">
        <v>380</v>
      </c>
      <c r="C235" s="116" t="s">
        <v>379</v>
      </c>
      <c r="D235" s="117">
        <v>4</v>
      </c>
      <c r="E235" s="191">
        <v>44000</v>
      </c>
      <c r="F235" s="9" t="s">
        <v>99</v>
      </c>
      <c r="G235" s="192">
        <v>0.74270000000000003</v>
      </c>
      <c r="H235" s="122" t="s">
        <v>1906</v>
      </c>
    </row>
    <row r="236" spans="2:8" x14ac:dyDescent="0.3">
      <c r="B236" s="183" t="s">
        <v>381</v>
      </c>
      <c r="C236" s="116" t="s">
        <v>379</v>
      </c>
      <c r="D236" s="117">
        <v>5.74</v>
      </c>
      <c r="E236" s="191">
        <v>44000</v>
      </c>
      <c r="F236" s="9" t="s">
        <v>99</v>
      </c>
      <c r="G236" s="192">
        <v>1.0722</v>
      </c>
      <c r="H236" s="122" t="s">
        <v>1906</v>
      </c>
    </row>
    <row r="237" spans="2:8" x14ac:dyDescent="0.3">
      <c r="B237" s="186" t="s">
        <v>382</v>
      </c>
      <c r="C237" s="19" t="s">
        <v>379</v>
      </c>
      <c r="D237" s="20">
        <v>7.09</v>
      </c>
      <c r="E237" s="143">
        <v>44000</v>
      </c>
      <c r="F237" s="21" t="s">
        <v>99</v>
      </c>
      <c r="G237" s="22">
        <v>1.6904999999999999</v>
      </c>
      <c r="H237" s="123" t="s">
        <v>1906</v>
      </c>
    </row>
    <row r="238" spans="2:8" x14ac:dyDescent="0.3">
      <c r="B238" s="183" t="s">
        <v>383</v>
      </c>
      <c r="C238" s="116" t="s">
        <v>384</v>
      </c>
      <c r="D238" s="117">
        <v>2.31</v>
      </c>
      <c r="E238" s="191">
        <v>44000</v>
      </c>
      <c r="F238" s="9" t="s">
        <v>99</v>
      </c>
      <c r="G238" s="192">
        <v>0.55000000000000004</v>
      </c>
      <c r="H238" s="122" t="s">
        <v>1906</v>
      </c>
    </row>
    <row r="239" spans="2:8" x14ac:dyDescent="0.3">
      <c r="B239" s="183" t="s">
        <v>385</v>
      </c>
      <c r="C239" s="116" t="s">
        <v>384</v>
      </c>
      <c r="D239" s="117">
        <v>3.29</v>
      </c>
      <c r="E239" s="191">
        <v>44000</v>
      </c>
      <c r="F239" s="9" t="s">
        <v>99</v>
      </c>
      <c r="G239" s="192">
        <v>0.7157</v>
      </c>
      <c r="H239" s="122" t="s">
        <v>1906</v>
      </c>
    </row>
    <row r="240" spans="2:8" x14ac:dyDescent="0.3">
      <c r="B240" s="183" t="s">
        <v>386</v>
      </c>
      <c r="C240" s="116" t="s">
        <v>384</v>
      </c>
      <c r="D240" s="117">
        <v>5.15</v>
      </c>
      <c r="E240" s="191">
        <v>44000</v>
      </c>
      <c r="F240" s="9" t="s">
        <v>99</v>
      </c>
      <c r="G240" s="192">
        <v>1.0928</v>
      </c>
      <c r="H240" s="122" t="s">
        <v>1906</v>
      </c>
    </row>
    <row r="241" spans="2:8" x14ac:dyDescent="0.3">
      <c r="B241" s="186" t="s">
        <v>387</v>
      </c>
      <c r="C241" s="19" t="s">
        <v>384</v>
      </c>
      <c r="D241" s="20">
        <v>7.03</v>
      </c>
      <c r="E241" s="143">
        <v>44000</v>
      </c>
      <c r="F241" s="21" t="s">
        <v>99</v>
      </c>
      <c r="G241" s="22">
        <v>1.7603</v>
      </c>
      <c r="H241" s="123" t="s">
        <v>1906</v>
      </c>
    </row>
    <row r="242" spans="2:8" x14ac:dyDescent="0.3">
      <c r="B242" s="183" t="s">
        <v>388</v>
      </c>
      <c r="C242" s="116" t="s">
        <v>389</v>
      </c>
      <c r="D242" s="117">
        <v>2.5299999999999998</v>
      </c>
      <c r="E242" s="191">
        <v>44000</v>
      </c>
      <c r="F242" s="9" t="s">
        <v>99</v>
      </c>
      <c r="G242" s="192">
        <v>0.59499999999999997</v>
      </c>
      <c r="H242" s="122" t="s">
        <v>1916</v>
      </c>
    </row>
    <row r="243" spans="2:8" x14ac:dyDescent="0.3">
      <c r="B243" s="183" t="s">
        <v>390</v>
      </c>
      <c r="C243" s="116" t="s">
        <v>389</v>
      </c>
      <c r="D243" s="117">
        <v>3.37</v>
      </c>
      <c r="E243" s="191">
        <v>44000</v>
      </c>
      <c r="F243" s="9" t="s">
        <v>99</v>
      </c>
      <c r="G243" s="192">
        <v>0.75190000000000001</v>
      </c>
      <c r="H243" s="122" t="s">
        <v>1916</v>
      </c>
    </row>
    <row r="244" spans="2:8" x14ac:dyDescent="0.3">
      <c r="B244" s="183" t="s">
        <v>391</v>
      </c>
      <c r="C244" s="116" t="s">
        <v>389</v>
      </c>
      <c r="D244" s="117">
        <v>5.22</v>
      </c>
      <c r="E244" s="191">
        <v>44000</v>
      </c>
      <c r="F244" s="9" t="s">
        <v>99</v>
      </c>
      <c r="G244" s="192">
        <v>1.1086</v>
      </c>
      <c r="H244" s="122" t="s">
        <v>1916</v>
      </c>
    </row>
    <row r="245" spans="2:8" x14ac:dyDescent="0.3">
      <c r="B245" s="186" t="s">
        <v>392</v>
      </c>
      <c r="C245" s="19" t="s">
        <v>389</v>
      </c>
      <c r="D245" s="20">
        <v>8.31</v>
      </c>
      <c r="E245" s="143">
        <v>44000</v>
      </c>
      <c r="F245" s="21" t="s">
        <v>99</v>
      </c>
      <c r="G245" s="22">
        <v>1.9892000000000001</v>
      </c>
      <c r="H245" s="123" t="s">
        <v>1916</v>
      </c>
    </row>
    <row r="246" spans="2:8" x14ac:dyDescent="0.3">
      <c r="B246" s="183" t="s">
        <v>393</v>
      </c>
      <c r="C246" s="116" t="s">
        <v>394</v>
      </c>
      <c r="D246" s="117">
        <v>3.05</v>
      </c>
      <c r="E246" s="191">
        <v>44000</v>
      </c>
      <c r="F246" s="9" t="s">
        <v>99</v>
      </c>
      <c r="G246" s="192">
        <v>0.64049999999999996</v>
      </c>
      <c r="H246" s="122" t="s">
        <v>1910</v>
      </c>
    </row>
    <row r="247" spans="2:8" x14ac:dyDescent="0.3">
      <c r="B247" s="183" t="s">
        <v>395</v>
      </c>
      <c r="C247" s="116" t="s">
        <v>394</v>
      </c>
      <c r="D247" s="117">
        <v>4.1399999999999997</v>
      </c>
      <c r="E247" s="191">
        <v>44000</v>
      </c>
      <c r="F247" s="9" t="s">
        <v>99</v>
      </c>
      <c r="G247" s="192">
        <v>0.82499999999999996</v>
      </c>
      <c r="H247" s="122" t="s">
        <v>1910</v>
      </c>
    </row>
    <row r="248" spans="2:8" x14ac:dyDescent="0.3">
      <c r="B248" s="183" t="s">
        <v>396</v>
      </c>
      <c r="C248" s="116" t="s">
        <v>394</v>
      </c>
      <c r="D248" s="117">
        <v>6.15</v>
      </c>
      <c r="E248" s="191">
        <v>44000</v>
      </c>
      <c r="F248" s="9" t="s">
        <v>99</v>
      </c>
      <c r="G248" s="192">
        <v>1.1326000000000001</v>
      </c>
      <c r="H248" s="122" t="s">
        <v>1910</v>
      </c>
    </row>
    <row r="249" spans="2:8" x14ac:dyDescent="0.3">
      <c r="B249" s="186" t="s">
        <v>397</v>
      </c>
      <c r="C249" s="19" t="s">
        <v>394</v>
      </c>
      <c r="D249" s="20">
        <v>8.9700000000000006</v>
      </c>
      <c r="E249" s="143">
        <v>44000</v>
      </c>
      <c r="F249" s="21" t="s">
        <v>99</v>
      </c>
      <c r="G249" s="22">
        <v>1.706</v>
      </c>
      <c r="H249" s="123" t="s">
        <v>1910</v>
      </c>
    </row>
    <row r="250" spans="2:8" x14ac:dyDescent="0.3">
      <c r="B250" s="183" t="s">
        <v>398</v>
      </c>
      <c r="C250" s="116" t="s">
        <v>399</v>
      </c>
      <c r="D250" s="117">
        <v>3.38</v>
      </c>
      <c r="E250" s="191">
        <v>44000</v>
      </c>
      <c r="F250" s="9" t="s">
        <v>99</v>
      </c>
      <c r="G250" s="192">
        <v>0.58750000000000002</v>
      </c>
      <c r="H250" s="122" t="s">
        <v>1906</v>
      </c>
    </row>
    <row r="251" spans="2:8" x14ac:dyDescent="0.3">
      <c r="B251" s="183" t="s">
        <v>400</v>
      </c>
      <c r="C251" s="116" t="s">
        <v>399</v>
      </c>
      <c r="D251" s="117">
        <v>4.1500000000000004</v>
      </c>
      <c r="E251" s="191">
        <v>44000</v>
      </c>
      <c r="F251" s="9" t="s">
        <v>99</v>
      </c>
      <c r="G251" s="192">
        <v>0.65039999999999998</v>
      </c>
      <c r="H251" s="122" t="s">
        <v>1906</v>
      </c>
    </row>
    <row r="252" spans="2:8" x14ac:dyDescent="0.3">
      <c r="B252" s="183" t="s">
        <v>401</v>
      </c>
      <c r="C252" s="116" t="s">
        <v>399</v>
      </c>
      <c r="D252" s="117">
        <v>5.92</v>
      </c>
      <c r="E252" s="191">
        <v>44000</v>
      </c>
      <c r="F252" s="9" t="s">
        <v>99</v>
      </c>
      <c r="G252" s="192">
        <v>0.9244</v>
      </c>
      <c r="H252" s="122" t="s">
        <v>1906</v>
      </c>
    </row>
    <row r="253" spans="2:8" x14ac:dyDescent="0.3">
      <c r="B253" s="186" t="s">
        <v>402</v>
      </c>
      <c r="C253" s="19" t="s">
        <v>399</v>
      </c>
      <c r="D253" s="20">
        <v>9.9600000000000009</v>
      </c>
      <c r="E253" s="143">
        <v>44000</v>
      </c>
      <c r="F253" s="21" t="s">
        <v>99</v>
      </c>
      <c r="G253" s="22">
        <v>1.7189000000000001</v>
      </c>
      <c r="H253" s="123" t="s">
        <v>1906</v>
      </c>
    </row>
    <row r="254" spans="2:8" x14ac:dyDescent="0.3">
      <c r="B254" s="183" t="s">
        <v>403</v>
      </c>
      <c r="C254" s="116" t="s">
        <v>404</v>
      </c>
      <c r="D254" s="117">
        <v>2.2200000000000002</v>
      </c>
      <c r="E254" s="191">
        <v>44000</v>
      </c>
      <c r="F254" s="9" t="s">
        <v>99</v>
      </c>
      <c r="G254" s="192">
        <v>0.2792</v>
      </c>
      <c r="H254" s="122" t="s">
        <v>1906</v>
      </c>
    </row>
    <row r="255" spans="2:8" x14ac:dyDescent="0.3">
      <c r="B255" s="183" t="s">
        <v>405</v>
      </c>
      <c r="C255" s="116" t="s">
        <v>404</v>
      </c>
      <c r="D255" s="117">
        <v>3.2</v>
      </c>
      <c r="E255" s="191">
        <v>44000</v>
      </c>
      <c r="F255" s="9" t="s">
        <v>99</v>
      </c>
      <c r="G255" s="192">
        <v>0.44309999999999999</v>
      </c>
      <c r="H255" s="122" t="s">
        <v>1906</v>
      </c>
    </row>
    <row r="256" spans="2:8" x14ac:dyDescent="0.3">
      <c r="B256" s="183" t="s">
        <v>406</v>
      </c>
      <c r="C256" s="116" t="s">
        <v>404</v>
      </c>
      <c r="D256" s="117">
        <v>5.1100000000000003</v>
      </c>
      <c r="E256" s="191">
        <v>44000</v>
      </c>
      <c r="F256" s="9" t="s">
        <v>99</v>
      </c>
      <c r="G256" s="192">
        <v>0.80649999999999999</v>
      </c>
      <c r="H256" s="122" t="s">
        <v>1906</v>
      </c>
    </row>
    <row r="257" spans="2:8" x14ac:dyDescent="0.3">
      <c r="B257" s="186" t="s">
        <v>407</v>
      </c>
      <c r="C257" s="19" t="s">
        <v>404</v>
      </c>
      <c r="D257" s="20">
        <v>7.93</v>
      </c>
      <c r="E257" s="143">
        <v>44000</v>
      </c>
      <c r="F257" s="21" t="s">
        <v>99</v>
      </c>
      <c r="G257" s="22">
        <v>1.5214000000000001</v>
      </c>
      <c r="H257" s="123" t="s">
        <v>1906</v>
      </c>
    </row>
    <row r="258" spans="2:8" x14ac:dyDescent="0.3">
      <c r="B258" s="183" t="s">
        <v>408</v>
      </c>
      <c r="C258" s="116" t="s">
        <v>409</v>
      </c>
      <c r="D258" s="117">
        <v>2.72</v>
      </c>
      <c r="E258" s="191">
        <v>44000</v>
      </c>
      <c r="F258" s="9" t="s">
        <v>99</v>
      </c>
      <c r="G258" s="192">
        <v>0.4713</v>
      </c>
      <c r="H258" s="122" t="s">
        <v>1906</v>
      </c>
    </row>
    <row r="259" spans="2:8" x14ac:dyDescent="0.3">
      <c r="B259" s="183" t="s">
        <v>410</v>
      </c>
      <c r="C259" s="116" t="s">
        <v>409</v>
      </c>
      <c r="D259" s="117">
        <v>3.67</v>
      </c>
      <c r="E259" s="191">
        <v>44000</v>
      </c>
      <c r="F259" s="9" t="s">
        <v>99</v>
      </c>
      <c r="G259" s="192">
        <v>0.64480000000000004</v>
      </c>
      <c r="H259" s="122" t="s">
        <v>1906</v>
      </c>
    </row>
    <row r="260" spans="2:8" x14ac:dyDescent="0.3">
      <c r="B260" s="183" t="s">
        <v>411</v>
      </c>
      <c r="C260" s="116" t="s">
        <v>409</v>
      </c>
      <c r="D260" s="117">
        <v>5.32</v>
      </c>
      <c r="E260" s="191">
        <v>44000</v>
      </c>
      <c r="F260" s="9" t="s">
        <v>99</v>
      </c>
      <c r="G260" s="192">
        <v>0.92649999999999999</v>
      </c>
      <c r="H260" s="122" t="s">
        <v>1906</v>
      </c>
    </row>
    <row r="261" spans="2:8" x14ac:dyDescent="0.3">
      <c r="B261" s="186" t="s">
        <v>412</v>
      </c>
      <c r="C261" s="19" t="s">
        <v>409</v>
      </c>
      <c r="D261" s="20">
        <v>7.64</v>
      </c>
      <c r="E261" s="143">
        <v>44000</v>
      </c>
      <c r="F261" s="21" t="s">
        <v>99</v>
      </c>
      <c r="G261" s="22">
        <v>1.4459</v>
      </c>
      <c r="H261" s="123" t="s">
        <v>1906</v>
      </c>
    </row>
    <row r="262" spans="2:8" x14ac:dyDescent="0.3">
      <c r="B262" s="183" t="s">
        <v>413</v>
      </c>
      <c r="C262" s="116" t="s">
        <v>414</v>
      </c>
      <c r="D262" s="117">
        <v>2.81</v>
      </c>
      <c r="E262" s="191">
        <v>44000</v>
      </c>
      <c r="F262" s="9" t="s">
        <v>99</v>
      </c>
      <c r="G262" s="192">
        <v>0.5323</v>
      </c>
      <c r="H262" s="122" t="s">
        <v>1906</v>
      </c>
    </row>
    <row r="263" spans="2:8" x14ac:dyDescent="0.3">
      <c r="B263" s="183" t="s">
        <v>415</v>
      </c>
      <c r="C263" s="116" t="s">
        <v>414</v>
      </c>
      <c r="D263" s="117">
        <v>3.45</v>
      </c>
      <c r="E263" s="191">
        <v>44000</v>
      </c>
      <c r="F263" s="9" t="s">
        <v>99</v>
      </c>
      <c r="G263" s="192">
        <v>0.63929999999999998</v>
      </c>
      <c r="H263" s="122" t="s">
        <v>1906</v>
      </c>
    </row>
    <row r="264" spans="2:8" x14ac:dyDescent="0.3">
      <c r="B264" s="183" t="s">
        <v>416</v>
      </c>
      <c r="C264" s="116" t="s">
        <v>414</v>
      </c>
      <c r="D264" s="117">
        <v>4.74</v>
      </c>
      <c r="E264" s="191">
        <v>44000</v>
      </c>
      <c r="F264" s="9" t="s">
        <v>99</v>
      </c>
      <c r="G264" s="192">
        <v>0.85650000000000004</v>
      </c>
      <c r="H264" s="122" t="s">
        <v>1906</v>
      </c>
    </row>
    <row r="265" spans="2:8" x14ac:dyDescent="0.3">
      <c r="B265" s="186" t="s">
        <v>417</v>
      </c>
      <c r="C265" s="19" t="s">
        <v>414</v>
      </c>
      <c r="D265" s="20">
        <v>7.3</v>
      </c>
      <c r="E265" s="143">
        <v>44000</v>
      </c>
      <c r="F265" s="21" t="s">
        <v>99</v>
      </c>
      <c r="G265" s="22">
        <v>1.4377</v>
      </c>
      <c r="H265" s="123" t="s">
        <v>1906</v>
      </c>
    </row>
    <row r="266" spans="2:8" x14ac:dyDescent="0.3">
      <c r="B266" s="183" t="s">
        <v>418</v>
      </c>
      <c r="C266" s="116" t="s">
        <v>419</v>
      </c>
      <c r="D266" s="117">
        <v>2.0299999999999998</v>
      </c>
      <c r="E266" s="191">
        <v>44000</v>
      </c>
      <c r="F266" s="9" t="s">
        <v>99</v>
      </c>
      <c r="G266" s="192">
        <v>0.37509999999999999</v>
      </c>
      <c r="H266" s="122" t="s">
        <v>1906</v>
      </c>
    </row>
    <row r="267" spans="2:8" x14ac:dyDescent="0.3">
      <c r="B267" s="183" t="s">
        <v>420</v>
      </c>
      <c r="C267" s="116" t="s">
        <v>419</v>
      </c>
      <c r="D267" s="117">
        <v>2.9</v>
      </c>
      <c r="E267" s="191">
        <v>44000</v>
      </c>
      <c r="F267" s="9" t="s">
        <v>99</v>
      </c>
      <c r="G267" s="192">
        <v>0.55579999999999996</v>
      </c>
      <c r="H267" s="122" t="s">
        <v>1906</v>
      </c>
    </row>
    <row r="268" spans="2:8" x14ac:dyDescent="0.3">
      <c r="B268" s="183" t="s">
        <v>421</v>
      </c>
      <c r="C268" s="116" t="s">
        <v>419</v>
      </c>
      <c r="D268" s="117">
        <v>4</v>
      </c>
      <c r="E268" s="191">
        <v>44000</v>
      </c>
      <c r="F268" s="9" t="s">
        <v>99</v>
      </c>
      <c r="G268" s="192">
        <v>0.77149999999999996</v>
      </c>
      <c r="H268" s="122" t="s">
        <v>1906</v>
      </c>
    </row>
    <row r="269" spans="2:8" x14ac:dyDescent="0.3">
      <c r="B269" s="186" t="s">
        <v>422</v>
      </c>
      <c r="C269" s="19" t="s">
        <v>419</v>
      </c>
      <c r="D269" s="20">
        <v>4.97</v>
      </c>
      <c r="E269" s="143">
        <v>44000</v>
      </c>
      <c r="F269" s="21" t="s">
        <v>99</v>
      </c>
      <c r="G269" s="22">
        <v>1.2945</v>
      </c>
      <c r="H269" s="123" t="s">
        <v>1906</v>
      </c>
    </row>
    <row r="270" spans="2:8" x14ac:dyDescent="0.3">
      <c r="B270" s="183" t="s">
        <v>423</v>
      </c>
      <c r="C270" s="116" t="s">
        <v>424</v>
      </c>
      <c r="D270" s="117">
        <v>2.88</v>
      </c>
      <c r="E270" s="191">
        <v>44000</v>
      </c>
      <c r="F270" s="9" t="s">
        <v>99</v>
      </c>
      <c r="G270" s="192">
        <v>0.58789999999999998</v>
      </c>
      <c r="H270" s="122" t="s">
        <v>1906</v>
      </c>
    </row>
    <row r="271" spans="2:8" x14ac:dyDescent="0.3">
      <c r="B271" s="183" t="s">
        <v>425</v>
      </c>
      <c r="C271" s="116" t="s">
        <v>424</v>
      </c>
      <c r="D271" s="117">
        <v>4.41</v>
      </c>
      <c r="E271" s="191">
        <v>44000</v>
      </c>
      <c r="F271" s="9" t="s">
        <v>99</v>
      </c>
      <c r="G271" s="192">
        <v>0.77300000000000002</v>
      </c>
      <c r="H271" s="122" t="s">
        <v>1906</v>
      </c>
    </row>
    <row r="272" spans="2:8" x14ac:dyDescent="0.3">
      <c r="B272" s="183" t="s">
        <v>426</v>
      </c>
      <c r="C272" s="116" t="s">
        <v>424</v>
      </c>
      <c r="D272" s="117">
        <v>6.93</v>
      </c>
      <c r="E272" s="191">
        <v>44000</v>
      </c>
      <c r="F272" s="9" t="s">
        <v>99</v>
      </c>
      <c r="G272" s="192">
        <v>1.1321000000000001</v>
      </c>
      <c r="H272" s="122" t="s">
        <v>1906</v>
      </c>
    </row>
    <row r="273" spans="2:8" x14ac:dyDescent="0.3">
      <c r="B273" s="186" t="s">
        <v>427</v>
      </c>
      <c r="C273" s="19" t="s">
        <v>424</v>
      </c>
      <c r="D273" s="20">
        <v>10.07</v>
      </c>
      <c r="E273" s="143">
        <v>44000</v>
      </c>
      <c r="F273" s="21" t="s">
        <v>99</v>
      </c>
      <c r="G273" s="22">
        <v>1.7817000000000001</v>
      </c>
      <c r="H273" s="123" t="s">
        <v>1906</v>
      </c>
    </row>
    <row r="274" spans="2:8" x14ac:dyDescent="0.3">
      <c r="B274" s="183" t="s">
        <v>428</v>
      </c>
      <c r="C274" s="116" t="s">
        <v>429</v>
      </c>
      <c r="D274" s="117">
        <v>2.98</v>
      </c>
      <c r="E274" s="191">
        <v>44000</v>
      </c>
      <c r="F274" s="9" t="s">
        <v>99</v>
      </c>
      <c r="G274" s="192">
        <v>0.50670000000000004</v>
      </c>
      <c r="H274" s="122" t="s">
        <v>1906</v>
      </c>
    </row>
    <row r="275" spans="2:8" x14ac:dyDescent="0.3">
      <c r="B275" s="183" t="s">
        <v>430</v>
      </c>
      <c r="C275" s="116" t="s">
        <v>429</v>
      </c>
      <c r="D275" s="117">
        <v>4.09</v>
      </c>
      <c r="E275" s="191">
        <v>44000</v>
      </c>
      <c r="F275" s="9" t="s">
        <v>99</v>
      </c>
      <c r="G275" s="192">
        <v>0.70199999999999996</v>
      </c>
      <c r="H275" s="122" t="s">
        <v>1906</v>
      </c>
    </row>
    <row r="276" spans="2:8" x14ac:dyDescent="0.3">
      <c r="B276" s="183" t="s">
        <v>431</v>
      </c>
      <c r="C276" s="116" t="s">
        <v>429</v>
      </c>
      <c r="D276" s="117">
        <v>6.55</v>
      </c>
      <c r="E276" s="191">
        <v>44000</v>
      </c>
      <c r="F276" s="9" t="s">
        <v>99</v>
      </c>
      <c r="G276" s="192">
        <v>1.0508999999999999</v>
      </c>
      <c r="H276" s="122" t="s">
        <v>1906</v>
      </c>
    </row>
    <row r="277" spans="2:8" x14ac:dyDescent="0.3">
      <c r="B277" s="186" t="s">
        <v>432</v>
      </c>
      <c r="C277" s="19" t="s">
        <v>429</v>
      </c>
      <c r="D277" s="20">
        <v>9.41</v>
      </c>
      <c r="E277" s="143">
        <v>44000</v>
      </c>
      <c r="F277" s="21" t="s">
        <v>99</v>
      </c>
      <c r="G277" s="22">
        <v>1.6609</v>
      </c>
      <c r="H277" s="123" t="s">
        <v>1906</v>
      </c>
    </row>
    <row r="278" spans="2:8" x14ac:dyDescent="0.3">
      <c r="B278" s="183" t="s">
        <v>433</v>
      </c>
      <c r="C278" s="116" t="s">
        <v>434</v>
      </c>
      <c r="D278" s="117">
        <v>2.8</v>
      </c>
      <c r="E278" s="191">
        <v>44000</v>
      </c>
      <c r="F278" s="9" t="s">
        <v>99</v>
      </c>
      <c r="G278" s="192">
        <v>0.48359999999999997</v>
      </c>
      <c r="H278" s="122" t="s">
        <v>1906</v>
      </c>
    </row>
    <row r="279" spans="2:8" x14ac:dyDescent="0.3">
      <c r="B279" s="183" t="s">
        <v>435</v>
      </c>
      <c r="C279" s="116" t="s">
        <v>434</v>
      </c>
      <c r="D279" s="117">
        <v>3.78</v>
      </c>
      <c r="E279" s="191">
        <v>44000</v>
      </c>
      <c r="F279" s="9" t="s">
        <v>99</v>
      </c>
      <c r="G279" s="192">
        <v>0.68740000000000001</v>
      </c>
      <c r="H279" s="122" t="s">
        <v>1906</v>
      </c>
    </row>
    <row r="280" spans="2:8" x14ac:dyDescent="0.3">
      <c r="B280" s="183" t="s">
        <v>436</v>
      </c>
      <c r="C280" s="116" t="s">
        <v>434</v>
      </c>
      <c r="D280" s="117">
        <v>5.66</v>
      </c>
      <c r="E280" s="191">
        <v>44000</v>
      </c>
      <c r="F280" s="9" t="s">
        <v>99</v>
      </c>
      <c r="G280" s="192">
        <v>0.97009999999999996</v>
      </c>
      <c r="H280" s="122" t="s">
        <v>1906</v>
      </c>
    </row>
    <row r="281" spans="2:8" x14ac:dyDescent="0.3">
      <c r="B281" s="186" t="s">
        <v>437</v>
      </c>
      <c r="C281" s="19" t="s">
        <v>434</v>
      </c>
      <c r="D281" s="20">
        <v>8.34</v>
      </c>
      <c r="E281" s="143">
        <v>44000</v>
      </c>
      <c r="F281" s="21" t="s">
        <v>99</v>
      </c>
      <c r="G281" s="22">
        <v>1.5436000000000001</v>
      </c>
      <c r="H281" s="123" t="s">
        <v>1906</v>
      </c>
    </row>
    <row r="282" spans="2:8" x14ac:dyDescent="0.3">
      <c r="B282" s="183" t="s">
        <v>438</v>
      </c>
      <c r="C282" s="116" t="s">
        <v>439</v>
      </c>
      <c r="D282" s="117">
        <v>2.16</v>
      </c>
      <c r="E282" s="191">
        <v>44000</v>
      </c>
      <c r="F282" s="9" t="s">
        <v>99</v>
      </c>
      <c r="G282" s="192">
        <v>0.44579999999999997</v>
      </c>
      <c r="H282" s="122" t="s">
        <v>1906</v>
      </c>
    </row>
    <row r="283" spans="2:8" x14ac:dyDescent="0.3">
      <c r="B283" s="183" t="s">
        <v>440</v>
      </c>
      <c r="C283" s="116" t="s">
        <v>439</v>
      </c>
      <c r="D283" s="117">
        <v>2.87</v>
      </c>
      <c r="E283" s="191">
        <v>44000</v>
      </c>
      <c r="F283" s="9" t="s">
        <v>99</v>
      </c>
      <c r="G283" s="192">
        <v>0.5635</v>
      </c>
      <c r="H283" s="122" t="s">
        <v>1906</v>
      </c>
    </row>
    <row r="284" spans="2:8" x14ac:dyDescent="0.3">
      <c r="B284" s="183" t="s">
        <v>441</v>
      </c>
      <c r="C284" s="116" t="s">
        <v>439</v>
      </c>
      <c r="D284" s="117">
        <v>4.26</v>
      </c>
      <c r="E284" s="191">
        <v>44000</v>
      </c>
      <c r="F284" s="9" t="s">
        <v>99</v>
      </c>
      <c r="G284" s="192">
        <v>0.7843</v>
      </c>
      <c r="H284" s="122" t="s">
        <v>1906</v>
      </c>
    </row>
    <row r="285" spans="2:8" x14ac:dyDescent="0.3">
      <c r="B285" s="186" t="s">
        <v>442</v>
      </c>
      <c r="C285" s="19" t="s">
        <v>439</v>
      </c>
      <c r="D285" s="20">
        <v>6.81</v>
      </c>
      <c r="E285" s="143">
        <v>44000</v>
      </c>
      <c r="F285" s="21" t="s">
        <v>99</v>
      </c>
      <c r="G285" s="22">
        <v>1.2626999999999999</v>
      </c>
      <c r="H285" s="123" t="s">
        <v>1906</v>
      </c>
    </row>
    <row r="286" spans="2:8" x14ac:dyDescent="0.3">
      <c r="B286" s="183" t="s">
        <v>443</v>
      </c>
      <c r="C286" s="116" t="s">
        <v>444</v>
      </c>
      <c r="D286" s="117">
        <v>4.76</v>
      </c>
      <c r="E286" s="191">
        <v>44000</v>
      </c>
      <c r="F286" s="9" t="s">
        <v>99</v>
      </c>
      <c r="G286" s="192">
        <v>3.0615999999999999</v>
      </c>
      <c r="H286" s="122" t="s">
        <v>1916</v>
      </c>
    </row>
    <row r="287" spans="2:8" x14ac:dyDescent="0.3">
      <c r="B287" s="183" t="s">
        <v>445</v>
      </c>
      <c r="C287" s="116" t="s">
        <v>444</v>
      </c>
      <c r="D287" s="117">
        <v>7.36</v>
      </c>
      <c r="E287" s="191">
        <v>44000</v>
      </c>
      <c r="F287" s="9" t="s">
        <v>99</v>
      </c>
      <c r="G287" s="192">
        <v>4.2424999999999997</v>
      </c>
      <c r="H287" s="122" t="s">
        <v>1916</v>
      </c>
    </row>
    <row r="288" spans="2:8" x14ac:dyDescent="0.3">
      <c r="B288" s="183" t="s">
        <v>446</v>
      </c>
      <c r="C288" s="116" t="s">
        <v>444</v>
      </c>
      <c r="D288" s="117">
        <v>11.04</v>
      </c>
      <c r="E288" s="191">
        <v>66102</v>
      </c>
      <c r="F288" s="9" t="s">
        <v>99</v>
      </c>
      <c r="G288" s="192">
        <v>5.4344000000000001</v>
      </c>
      <c r="H288" s="122" t="s">
        <v>1916</v>
      </c>
    </row>
    <row r="289" spans="2:8" x14ac:dyDescent="0.3">
      <c r="B289" s="186" t="s">
        <v>447</v>
      </c>
      <c r="C289" s="19" t="s">
        <v>444</v>
      </c>
      <c r="D289" s="20">
        <v>30.16</v>
      </c>
      <c r="E289" s="143">
        <v>81833</v>
      </c>
      <c r="F289" s="21" t="s">
        <v>99</v>
      </c>
      <c r="G289" s="22">
        <v>12.363799999999999</v>
      </c>
      <c r="H289" s="123" t="s">
        <v>1916</v>
      </c>
    </row>
    <row r="290" spans="2:8" x14ac:dyDescent="0.3">
      <c r="B290" s="183" t="s">
        <v>448</v>
      </c>
      <c r="C290" s="116" t="s">
        <v>449</v>
      </c>
      <c r="D290" s="117">
        <v>2.6</v>
      </c>
      <c r="E290" s="191">
        <v>52773</v>
      </c>
      <c r="F290" s="9" t="s">
        <v>99</v>
      </c>
      <c r="G290" s="192">
        <v>12.718299999999999</v>
      </c>
      <c r="H290" s="122" t="s">
        <v>1916</v>
      </c>
    </row>
    <row r="291" spans="2:8" x14ac:dyDescent="0.3">
      <c r="B291" s="183" t="s">
        <v>450</v>
      </c>
      <c r="C291" s="116" t="s">
        <v>449</v>
      </c>
      <c r="D291" s="117">
        <v>16.809999999999999</v>
      </c>
      <c r="E291" s="191">
        <v>105500</v>
      </c>
      <c r="F291" s="9" t="s">
        <v>99</v>
      </c>
      <c r="G291" s="192">
        <v>12.718299999999999</v>
      </c>
      <c r="H291" s="122" t="s">
        <v>1916</v>
      </c>
    </row>
    <row r="292" spans="2:8" x14ac:dyDescent="0.3">
      <c r="B292" s="183" t="s">
        <v>451</v>
      </c>
      <c r="C292" s="116" t="s">
        <v>449</v>
      </c>
      <c r="D292" s="117">
        <v>29.8</v>
      </c>
      <c r="E292" s="191">
        <v>104713</v>
      </c>
      <c r="F292" s="9" t="s">
        <v>99</v>
      </c>
      <c r="G292" s="192">
        <v>18.817499999999999</v>
      </c>
      <c r="H292" s="122" t="s">
        <v>1916</v>
      </c>
    </row>
    <row r="293" spans="2:8" x14ac:dyDescent="0.3">
      <c r="B293" s="186" t="s">
        <v>452</v>
      </c>
      <c r="C293" s="19" t="s">
        <v>449</v>
      </c>
      <c r="D293" s="20">
        <v>40.89</v>
      </c>
      <c r="E293" s="143">
        <v>121386</v>
      </c>
      <c r="F293" s="21" t="s">
        <v>99</v>
      </c>
      <c r="G293" s="22">
        <v>23.385200000000001</v>
      </c>
      <c r="H293" s="123" t="s">
        <v>1916</v>
      </c>
    </row>
    <row r="294" spans="2:8" x14ac:dyDescent="0.3">
      <c r="B294" s="183" t="s">
        <v>453</v>
      </c>
      <c r="C294" s="116" t="s">
        <v>454</v>
      </c>
      <c r="D294" s="117">
        <v>7.03</v>
      </c>
      <c r="E294" s="191">
        <v>44000</v>
      </c>
      <c r="F294" s="9" t="s">
        <v>99</v>
      </c>
      <c r="G294" s="192">
        <v>4.3989000000000003</v>
      </c>
      <c r="H294" s="122" t="s">
        <v>1916</v>
      </c>
    </row>
    <row r="295" spans="2:8" x14ac:dyDescent="0.3">
      <c r="B295" s="183" t="s">
        <v>455</v>
      </c>
      <c r="C295" s="116" t="s">
        <v>454</v>
      </c>
      <c r="D295" s="117">
        <v>9.4</v>
      </c>
      <c r="E295" s="191">
        <v>44000</v>
      </c>
      <c r="F295" s="9" t="s">
        <v>99</v>
      </c>
      <c r="G295" s="192">
        <v>5.1196000000000002</v>
      </c>
      <c r="H295" s="122" t="s">
        <v>1916</v>
      </c>
    </row>
    <row r="296" spans="2:8" x14ac:dyDescent="0.3">
      <c r="B296" s="183" t="s">
        <v>456</v>
      </c>
      <c r="C296" s="116" t="s">
        <v>454</v>
      </c>
      <c r="D296" s="117">
        <v>13.54</v>
      </c>
      <c r="E296" s="191">
        <v>50706</v>
      </c>
      <c r="F296" s="9" t="s">
        <v>99</v>
      </c>
      <c r="G296" s="192">
        <v>6.6896000000000004</v>
      </c>
      <c r="H296" s="122" t="s">
        <v>1916</v>
      </c>
    </row>
    <row r="297" spans="2:8" x14ac:dyDescent="0.3">
      <c r="B297" s="186" t="s">
        <v>457</v>
      </c>
      <c r="C297" s="19" t="s">
        <v>454</v>
      </c>
      <c r="D297" s="20">
        <v>19.89</v>
      </c>
      <c r="E297" s="143">
        <v>57081</v>
      </c>
      <c r="F297" s="21" t="s">
        <v>99</v>
      </c>
      <c r="G297" s="22">
        <v>9.3394999999999992</v>
      </c>
      <c r="H297" s="123" t="s">
        <v>1916</v>
      </c>
    </row>
    <row r="298" spans="2:8" x14ac:dyDescent="0.3">
      <c r="B298" s="183" t="s">
        <v>458</v>
      </c>
      <c r="C298" s="116" t="s">
        <v>459</v>
      </c>
      <c r="D298" s="117">
        <v>5.18</v>
      </c>
      <c r="E298" s="191">
        <v>44000</v>
      </c>
      <c r="F298" s="9" t="s">
        <v>99</v>
      </c>
      <c r="G298" s="192">
        <v>3.6928999999999998</v>
      </c>
      <c r="H298" s="122" t="s">
        <v>1916</v>
      </c>
    </row>
    <row r="299" spans="2:8" x14ac:dyDescent="0.3">
      <c r="B299" s="183" t="s">
        <v>460</v>
      </c>
      <c r="C299" s="116" t="s">
        <v>459</v>
      </c>
      <c r="D299" s="117">
        <v>6.77</v>
      </c>
      <c r="E299" s="191">
        <v>44000</v>
      </c>
      <c r="F299" s="9" t="s">
        <v>99</v>
      </c>
      <c r="G299" s="192">
        <v>4.2656999999999998</v>
      </c>
      <c r="H299" s="122" t="s">
        <v>1916</v>
      </c>
    </row>
    <row r="300" spans="2:8" x14ac:dyDescent="0.3">
      <c r="B300" s="183" t="s">
        <v>461</v>
      </c>
      <c r="C300" s="116" t="s">
        <v>459</v>
      </c>
      <c r="D300" s="117">
        <v>10.51</v>
      </c>
      <c r="E300" s="191">
        <v>46813</v>
      </c>
      <c r="F300" s="9" t="s">
        <v>99</v>
      </c>
      <c r="G300" s="192">
        <v>5.6124000000000001</v>
      </c>
      <c r="H300" s="122" t="s">
        <v>1916</v>
      </c>
    </row>
    <row r="301" spans="2:8" x14ac:dyDescent="0.3">
      <c r="B301" s="186" t="s">
        <v>462</v>
      </c>
      <c r="C301" s="19" t="s">
        <v>459</v>
      </c>
      <c r="D301" s="20">
        <v>16.45</v>
      </c>
      <c r="E301" s="143">
        <v>56350</v>
      </c>
      <c r="F301" s="21" t="s">
        <v>99</v>
      </c>
      <c r="G301" s="22">
        <v>8.2103999999999999</v>
      </c>
      <c r="H301" s="123" t="s">
        <v>1916</v>
      </c>
    </row>
    <row r="302" spans="2:8" x14ac:dyDescent="0.3">
      <c r="B302" s="183" t="s">
        <v>463</v>
      </c>
      <c r="C302" s="116" t="s">
        <v>464</v>
      </c>
      <c r="D302" s="117">
        <v>7.99</v>
      </c>
      <c r="E302" s="191">
        <v>44000</v>
      </c>
      <c r="F302" s="9" t="s">
        <v>99</v>
      </c>
      <c r="G302" s="192">
        <v>4.0712000000000002</v>
      </c>
      <c r="H302" s="122" t="s">
        <v>1916</v>
      </c>
    </row>
    <row r="303" spans="2:8" x14ac:dyDescent="0.3">
      <c r="B303" s="183" t="s">
        <v>465</v>
      </c>
      <c r="C303" s="116" t="s">
        <v>464</v>
      </c>
      <c r="D303" s="117">
        <v>9.25</v>
      </c>
      <c r="E303" s="191">
        <v>44000</v>
      </c>
      <c r="F303" s="9" t="s">
        <v>99</v>
      </c>
      <c r="G303" s="192">
        <v>4.4593999999999996</v>
      </c>
      <c r="H303" s="122" t="s">
        <v>1916</v>
      </c>
    </row>
    <row r="304" spans="2:8" x14ac:dyDescent="0.3">
      <c r="B304" s="183" t="s">
        <v>466</v>
      </c>
      <c r="C304" s="116" t="s">
        <v>464</v>
      </c>
      <c r="D304" s="117">
        <v>11.58</v>
      </c>
      <c r="E304" s="191">
        <v>44945</v>
      </c>
      <c r="F304" s="9" t="s">
        <v>99</v>
      </c>
      <c r="G304" s="192">
        <v>5.4267000000000003</v>
      </c>
      <c r="H304" s="122" t="s">
        <v>1916</v>
      </c>
    </row>
    <row r="305" spans="2:8" x14ac:dyDescent="0.3">
      <c r="B305" s="186" t="s">
        <v>467</v>
      </c>
      <c r="C305" s="19" t="s">
        <v>464</v>
      </c>
      <c r="D305" s="20">
        <v>16.36</v>
      </c>
      <c r="E305" s="143">
        <v>55584</v>
      </c>
      <c r="F305" s="21" t="s">
        <v>99</v>
      </c>
      <c r="G305" s="22">
        <v>7.3609</v>
      </c>
      <c r="H305" s="123" t="s">
        <v>1916</v>
      </c>
    </row>
    <row r="306" spans="2:8" x14ac:dyDescent="0.3">
      <c r="B306" s="183" t="s">
        <v>468</v>
      </c>
      <c r="C306" s="116" t="s">
        <v>469</v>
      </c>
      <c r="D306" s="117">
        <v>5.94</v>
      </c>
      <c r="E306" s="191">
        <v>44000</v>
      </c>
      <c r="F306" s="9" t="s">
        <v>99</v>
      </c>
      <c r="G306" s="192">
        <v>3.4422000000000001</v>
      </c>
      <c r="H306" s="122" t="s">
        <v>1916</v>
      </c>
    </row>
    <row r="307" spans="2:8" x14ac:dyDescent="0.3">
      <c r="B307" s="183" t="s">
        <v>470</v>
      </c>
      <c r="C307" s="116" t="s">
        <v>469</v>
      </c>
      <c r="D307" s="117">
        <v>7.21</v>
      </c>
      <c r="E307" s="191">
        <v>44000</v>
      </c>
      <c r="F307" s="9" t="s">
        <v>99</v>
      </c>
      <c r="G307" s="192">
        <v>3.8231000000000002</v>
      </c>
      <c r="H307" s="122" t="s">
        <v>1916</v>
      </c>
    </row>
    <row r="308" spans="2:8" x14ac:dyDescent="0.3">
      <c r="B308" s="183" t="s">
        <v>471</v>
      </c>
      <c r="C308" s="116" t="s">
        <v>469</v>
      </c>
      <c r="D308" s="117">
        <v>9.75</v>
      </c>
      <c r="E308" s="191">
        <v>44000</v>
      </c>
      <c r="F308" s="9" t="s">
        <v>99</v>
      </c>
      <c r="G308" s="192">
        <v>4.6207000000000003</v>
      </c>
      <c r="H308" s="122" t="s">
        <v>1916</v>
      </c>
    </row>
    <row r="309" spans="2:8" x14ac:dyDescent="0.3">
      <c r="B309" s="186" t="s">
        <v>472</v>
      </c>
      <c r="C309" s="19" t="s">
        <v>469</v>
      </c>
      <c r="D309" s="20">
        <v>14.61</v>
      </c>
      <c r="E309" s="143">
        <v>53116</v>
      </c>
      <c r="F309" s="21" t="s">
        <v>99</v>
      </c>
      <c r="G309" s="22">
        <v>6.3650000000000002</v>
      </c>
      <c r="H309" s="123" t="s">
        <v>1916</v>
      </c>
    </row>
    <row r="310" spans="2:8" x14ac:dyDescent="0.3">
      <c r="B310" s="183" t="s">
        <v>473</v>
      </c>
      <c r="C310" s="116" t="s">
        <v>474</v>
      </c>
      <c r="D310" s="117">
        <v>3.6</v>
      </c>
      <c r="E310" s="191">
        <v>44000</v>
      </c>
      <c r="F310" s="9" t="s">
        <v>99</v>
      </c>
      <c r="G310" s="192">
        <v>2.3098000000000001</v>
      </c>
      <c r="H310" s="122" t="s">
        <v>1916</v>
      </c>
    </row>
    <row r="311" spans="2:8" x14ac:dyDescent="0.3">
      <c r="B311" s="183" t="s">
        <v>475</v>
      </c>
      <c r="C311" s="116" t="s">
        <v>474</v>
      </c>
      <c r="D311" s="117">
        <v>5.32</v>
      </c>
      <c r="E311" s="191">
        <v>44000</v>
      </c>
      <c r="F311" s="9" t="s">
        <v>99</v>
      </c>
      <c r="G311" s="192">
        <v>2.9557000000000002</v>
      </c>
      <c r="H311" s="122" t="s">
        <v>1916</v>
      </c>
    </row>
    <row r="312" spans="2:8" x14ac:dyDescent="0.3">
      <c r="B312" s="183" t="s">
        <v>476</v>
      </c>
      <c r="C312" s="116" t="s">
        <v>474</v>
      </c>
      <c r="D312" s="117">
        <v>8.81</v>
      </c>
      <c r="E312" s="191">
        <v>47615</v>
      </c>
      <c r="F312" s="9" t="s">
        <v>99</v>
      </c>
      <c r="G312" s="192">
        <v>3.8774999999999999</v>
      </c>
      <c r="H312" s="122" t="s">
        <v>1916</v>
      </c>
    </row>
    <row r="313" spans="2:8" x14ac:dyDescent="0.3">
      <c r="B313" s="186" t="s">
        <v>477</v>
      </c>
      <c r="C313" s="19" t="s">
        <v>474</v>
      </c>
      <c r="D313" s="20">
        <v>15.36</v>
      </c>
      <c r="E313" s="143">
        <v>64922</v>
      </c>
      <c r="F313" s="21" t="s">
        <v>99</v>
      </c>
      <c r="G313" s="22">
        <v>6.2473999999999998</v>
      </c>
      <c r="H313" s="123" t="s">
        <v>1916</v>
      </c>
    </row>
    <row r="314" spans="2:8" x14ac:dyDescent="0.3">
      <c r="B314" s="183" t="s">
        <v>478</v>
      </c>
      <c r="C314" s="116" t="s">
        <v>479</v>
      </c>
      <c r="D314" s="117">
        <v>2.9</v>
      </c>
      <c r="E314" s="191">
        <v>44000</v>
      </c>
      <c r="F314" s="9" t="s">
        <v>99</v>
      </c>
      <c r="G314" s="192">
        <v>2.7275</v>
      </c>
      <c r="H314" s="122" t="s">
        <v>1907</v>
      </c>
    </row>
    <row r="315" spans="2:8" x14ac:dyDescent="0.3">
      <c r="B315" s="183" t="s">
        <v>480</v>
      </c>
      <c r="C315" s="116" t="s">
        <v>479</v>
      </c>
      <c r="D315" s="117">
        <v>3.14</v>
      </c>
      <c r="E315" s="191">
        <v>44000</v>
      </c>
      <c r="F315" s="9" t="s">
        <v>99</v>
      </c>
      <c r="G315" s="192">
        <v>3.1793</v>
      </c>
      <c r="H315" s="122" t="s">
        <v>1907</v>
      </c>
    </row>
    <row r="316" spans="2:8" x14ac:dyDescent="0.3">
      <c r="B316" s="183" t="s">
        <v>481</v>
      </c>
      <c r="C316" s="116" t="s">
        <v>479</v>
      </c>
      <c r="D316" s="117">
        <v>8.41</v>
      </c>
      <c r="E316" s="191">
        <v>44000</v>
      </c>
      <c r="F316" s="9" t="s">
        <v>99</v>
      </c>
      <c r="G316" s="192">
        <v>3.9060000000000001</v>
      </c>
      <c r="H316" s="122" t="s">
        <v>1907</v>
      </c>
    </row>
    <row r="317" spans="2:8" x14ac:dyDescent="0.3">
      <c r="B317" s="186" t="s">
        <v>482</v>
      </c>
      <c r="C317" s="19" t="s">
        <v>479</v>
      </c>
      <c r="D317" s="20">
        <v>12.88</v>
      </c>
      <c r="E317" s="143">
        <v>50616</v>
      </c>
      <c r="F317" s="21" t="s">
        <v>99</v>
      </c>
      <c r="G317" s="22">
        <v>5.7469999999999999</v>
      </c>
      <c r="H317" s="123" t="s">
        <v>1907</v>
      </c>
    </row>
    <row r="318" spans="2:8" x14ac:dyDescent="0.3">
      <c r="B318" s="183" t="s">
        <v>483</v>
      </c>
      <c r="C318" s="116" t="s">
        <v>484</v>
      </c>
      <c r="D318" s="117">
        <v>4.0999999999999996</v>
      </c>
      <c r="E318" s="191">
        <v>44000</v>
      </c>
      <c r="F318" s="9" t="s">
        <v>99</v>
      </c>
      <c r="G318" s="192">
        <v>2.2677</v>
      </c>
      <c r="H318" s="122" t="s">
        <v>1918</v>
      </c>
    </row>
    <row r="319" spans="2:8" x14ac:dyDescent="0.3">
      <c r="B319" s="183" t="s">
        <v>485</v>
      </c>
      <c r="C319" s="116" t="s">
        <v>484</v>
      </c>
      <c r="D319" s="117">
        <v>5.57</v>
      </c>
      <c r="E319" s="191">
        <v>44000</v>
      </c>
      <c r="F319" s="9" t="s">
        <v>99</v>
      </c>
      <c r="G319" s="192">
        <v>2.2677</v>
      </c>
      <c r="H319" s="122" t="s">
        <v>1918</v>
      </c>
    </row>
    <row r="320" spans="2:8" x14ac:dyDescent="0.3">
      <c r="B320" s="183" t="s">
        <v>486</v>
      </c>
      <c r="C320" s="116" t="s">
        <v>484</v>
      </c>
      <c r="D320" s="117">
        <v>8.99</v>
      </c>
      <c r="E320" s="191">
        <v>44000</v>
      </c>
      <c r="F320" s="9" t="s">
        <v>99</v>
      </c>
      <c r="G320" s="192">
        <v>3.0491999999999999</v>
      </c>
      <c r="H320" s="122" t="s">
        <v>1918</v>
      </c>
    </row>
    <row r="321" spans="2:8" x14ac:dyDescent="0.3">
      <c r="B321" s="186" t="s">
        <v>487</v>
      </c>
      <c r="C321" s="19" t="s">
        <v>484</v>
      </c>
      <c r="D321" s="20">
        <v>13.31</v>
      </c>
      <c r="E321" s="143">
        <v>51505</v>
      </c>
      <c r="F321" s="21" t="s">
        <v>99</v>
      </c>
      <c r="G321" s="22">
        <v>4.2175000000000002</v>
      </c>
      <c r="H321" s="123" t="s">
        <v>1918</v>
      </c>
    </row>
    <row r="322" spans="2:8" x14ac:dyDescent="0.3">
      <c r="B322" s="183" t="s">
        <v>488</v>
      </c>
      <c r="C322" s="116" t="s">
        <v>489</v>
      </c>
      <c r="D322" s="117">
        <v>2.4900000000000002</v>
      </c>
      <c r="E322" s="191">
        <v>44000</v>
      </c>
      <c r="F322" s="9" t="s">
        <v>99</v>
      </c>
      <c r="G322" s="192">
        <v>1.5278</v>
      </c>
      <c r="H322" s="122" t="s">
        <v>1918</v>
      </c>
    </row>
    <row r="323" spans="2:8" x14ac:dyDescent="0.3">
      <c r="B323" s="183" t="s">
        <v>490</v>
      </c>
      <c r="C323" s="116" t="s">
        <v>489</v>
      </c>
      <c r="D323" s="117">
        <v>3.55</v>
      </c>
      <c r="E323" s="191">
        <v>44000</v>
      </c>
      <c r="F323" s="9" t="s">
        <v>99</v>
      </c>
      <c r="G323" s="192">
        <v>1.7878000000000001</v>
      </c>
      <c r="H323" s="122" t="s">
        <v>1918</v>
      </c>
    </row>
    <row r="324" spans="2:8" x14ac:dyDescent="0.3">
      <c r="B324" s="183" t="s">
        <v>491</v>
      </c>
      <c r="C324" s="116" t="s">
        <v>489</v>
      </c>
      <c r="D324" s="117">
        <v>6.38</v>
      </c>
      <c r="E324" s="191">
        <v>44000</v>
      </c>
      <c r="F324" s="9" t="s">
        <v>99</v>
      </c>
      <c r="G324" s="192">
        <v>2.3683000000000001</v>
      </c>
      <c r="H324" s="122" t="s">
        <v>1918</v>
      </c>
    </row>
    <row r="325" spans="2:8" x14ac:dyDescent="0.3">
      <c r="B325" s="186" t="s">
        <v>492</v>
      </c>
      <c r="C325" s="19" t="s">
        <v>489</v>
      </c>
      <c r="D325" s="20">
        <v>11.67</v>
      </c>
      <c r="E325" s="143">
        <v>44000</v>
      </c>
      <c r="F325" s="21" t="s">
        <v>99</v>
      </c>
      <c r="G325" s="22">
        <v>3.6652999999999998</v>
      </c>
      <c r="H325" s="123" t="s">
        <v>1918</v>
      </c>
    </row>
    <row r="326" spans="2:8" x14ac:dyDescent="0.3">
      <c r="B326" s="183" t="s">
        <v>493</v>
      </c>
      <c r="C326" s="116" t="s">
        <v>494</v>
      </c>
      <c r="D326" s="117">
        <v>2.36</v>
      </c>
      <c r="E326" s="191">
        <v>44000</v>
      </c>
      <c r="F326" s="9" t="s">
        <v>99</v>
      </c>
      <c r="G326" s="192">
        <v>1.8540000000000001</v>
      </c>
      <c r="H326" s="122" t="s">
        <v>1918</v>
      </c>
    </row>
    <row r="327" spans="2:8" x14ac:dyDescent="0.3">
      <c r="B327" s="183" t="s">
        <v>495</v>
      </c>
      <c r="C327" s="116" t="s">
        <v>494</v>
      </c>
      <c r="D327" s="117">
        <v>2.73</v>
      </c>
      <c r="E327" s="191">
        <v>44000</v>
      </c>
      <c r="F327" s="9" t="s">
        <v>99</v>
      </c>
      <c r="G327" s="192">
        <v>2.3618999999999999</v>
      </c>
      <c r="H327" s="122" t="s">
        <v>1918</v>
      </c>
    </row>
    <row r="328" spans="2:8" x14ac:dyDescent="0.3">
      <c r="B328" s="183" t="s">
        <v>496</v>
      </c>
      <c r="C328" s="116" t="s">
        <v>494</v>
      </c>
      <c r="D328" s="117">
        <v>4.82</v>
      </c>
      <c r="E328" s="191">
        <v>44000</v>
      </c>
      <c r="F328" s="9" t="s">
        <v>99</v>
      </c>
      <c r="G328" s="192">
        <v>2.6703000000000001</v>
      </c>
      <c r="H328" s="122" t="s">
        <v>1918</v>
      </c>
    </row>
    <row r="329" spans="2:8" x14ac:dyDescent="0.3">
      <c r="B329" s="186" t="s">
        <v>497</v>
      </c>
      <c r="C329" s="19" t="s">
        <v>494</v>
      </c>
      <c r="D329" s="20">
        <v>7.99</v>
      </c>
      <c r="E329" s="143">
        <v>44000</v>
      </c>
      <c r="F329" s="21" t="s">
        <v>99</v>
      </c>
      <c r="G329" s="22">
        <v>3.7623000000000002</v>
      </c>
      <c r="H329" s="123" t="s">
        <v>1918</v>
      </c>
    </row>
    <row r="330" spans="2:8" x14ac:dyDescent="0.3">
      <c r="B330" s="183" t="s">
        <v>498</v>
      </c>
      <c r="C330" s="116" t="s">
        <v>499</v>
      </c>
      <c r="D330" s="117">
        <v>2.2400000000000002</v>
      </c>
      <c r="E330" s="191">
        <v>44000</v>
      </c>
      <c r="F330" s="9" t="s">
        <v>99</v>
      </c>
      <c r="G330" s="192">
        <v>1.9231</v>
      </c>
      <c r="H330" s="122" t="s">
        <v>1918</v>
      </c>
    </row>
    <row r="331" spans="2:8" x14ac:dyDescent="0.3">
      <c r="B331" s="183" t="s">
        <v>500</v>
      </c>
      <c r="C331" s="116" t="s">
        <v>499</v>
      </c>
      <c r="D331" s="117">
        <v>2.89</v>
      </c>
      <c r="E331" s="191">
        <v>44000</v>
      </c>
      <c r="F331" s="9" t="s">
        <v>99</v>
      </c>
      <c r="G331" s="192">
        <v>2.5053000000000001</v>
      </c>
      <c r="H331" s="122" t="s">
        <v>1918</v>
      </c>
    </row>
    <row r="332" spans="2:8" x14ac:dyDescent="0.3">
      <c r="B332" s="183" t="s">
        <v>501</v>
      </c>
      <c r="C332" s="116" t="s">
        <v>499</v>
      </c>
      <c r="D332" s="117">
        <v>6.41</v>
      </c>
      <c r="E332" s="191">
        <v>44000</v>
      </c>
      <c r="F332" s="9" t="s">
        <v>99</v>
      </c>
      <c r="G332" s="192">
        <v>2.9302000000000001</v>
      </c>
      <c r="H332" s="122" t="s">
        <v>1918</v>
      </c>
    </row>
    <row r="333" spans="2:8" x14ac:dyDescent="0.3">
      <c r="B333" s="186" t="s">
        <v>502</v>
      </c>
      <c r="C333" s="19" t="s">
        <v>499</v>
      </c>
      <c r="D333" s="20">
        <v>10.96</v>
      </c>
      <c r="E333" s="143">
        <v>44000</v>
      </c>
      <c r="F333" s="21" t="s">
        <v>99</v>
      </c>
      <c r="G333" s="22">
        <v>4.1692999999999998</v>
      </c>
      <c r="H333" s="123" t="s">
        <v>1918</v>
      </c>
    </row>
    <row r="334" spans="2:8" x14ac:dyDescent="0.3">
      <c r="B334" s="183" t="s">
        <v>503</v>
      </c>
      <c r="C334" s="116" t="s">
        <v>504</v>
      </c>
      <c r="D334" s="117">
        <v>2.71</v>
      </c>
      <c r="E334" s="191">
        <v>44000</v>
      </c>
      <c r="F334" s="9" t="s">
        <v>99</v>
      </c>
      <c r="G334" s="192">
        <v>1.4986999999999999</v>
      </c>
      <c r="H334" s="122" t="s">
        <v>1918</v>
      </c>
    </row>
    <row r="335" spans="2:8" x14ac:dyDescent="0.3">
      <c r="B335" s="183" t="s">
        <v>505</v>
      </c>
      <c r="C335" s="116" t="s">
        <v>504</v>
      </c>
      <c r="D335" s="117">
        <v>3.75</v>
      </c>
      <c r="E335" s="191">
        <v>44000</v>
      </c>
      <c r="F335" s="9" t="s">
        <v>99</v>
      </c>
      <c r="G335" s="192">
        <v>2.1347</v>
      </c>
      <c r="H335" s="122" t="s">
        <v>1918</v>
      </c>
    </row>
    <row r="336" spans="2:8" x14ac:dyDescent="0.3">
      <c r="B336" s="183" t="s">
        <v>506</v>
      </c>
      <c r="C336" s="116" t="s">
        <v>504</v>
      </c>
      <c r="D336" s="117">
        <v>6.35</v>
      </c>
      <c r="E336" s="191">
        <v>44000</v>
      </c>
      <c r="F336" s="9" t="s">
        <v>99</v>
      </c>
      <c r="G336" s="192">
        <v>2.8033999999999999</v>
      </c>
      <c r="H336" s="122" t="s">
        <v>1918</v>
      </c>
    </row>
    <row r="337" spans="2:8" x14ac:dyDescent="0.3">
      <c r="B337" s="186" t="s">
        <v>507</v>
      </c>
      <c r="C337" s="19" t="s">
        <v>504</v>
      </c>
      <c r="D337" s="20">
        <v>10.99</v>
      </c>
      <c r="E337" s="143">
        <v>44002</v>
      </c>
      <c r="F337" s="21" t="s">
        <v>99</v>
      </c>
      <c r="G337" s="22">
        <v>3.9235000000000002</v>
      </c>
      <c r="H337" s="123" t="s">
        <v>1918</v>
      </c>
    </row>
    <row r="338" spans="2:8" x14ac:dyDescent="0.3">
      <c r="B338" s="183" t="s">
        <v>508</v>
      </c>
      <c r="C338" s="116" t="s">
        <v>509</v>
      </c>
      <c r="D338" s="117">
        <v>2.85</v>
      </c>
      <c r="E338" s="191">
        <v>44000</v>
      </c>
      <c r="F338" s="9" t="s">
        <v>99</v>
      </c>
      <c r="G338" s="192">
        <v>1.1262000000000001</v>
      </c>
      <c r="H338" s="122" t="s">
        <v>1918</v>
      </c>
    </row>
    <row r="339" spans="2:8" x14ac:dyDescent="0.3">
      <c r="B339" s="183" t="s">
        <v>510</v>
      </c>
      <c r="C339" s="116" t="s">
        <v>509</v>
      </c>
      <c r="D339" s="117">
        <v>3.66</v>
      </c>
      <c r="E339" s="191">
        <v>44000</v>
      </c>
      <c r="F339" s="9" t="s">
        <v>99</v>
      </c>
      <c r="G339" s="192">
        <v>1.6927000000000001</v>
      </c>
      <c r="H339" s="122" t="s">
        <v>1918</v>
      </c>
    </row>
    <row r="340" spans="2:8" x14ac:dyDescent="0.3">
      <c r="B340" s="183" t="s">
        <v>511</v>
      </c>
      <c r="C340" s="116" t="s">
        <v>509</v>
      </c>
      <c r="D340" s="117">
        <v>6.29</v>
      </c>
      <c r="E340" s="191">
        <v>44000</v>
      </c>
      <c r="F340" s="9" t="s">
        <v>99</v>
      </c>
      <c r="G340" s="192">
        <v>2.1404999999999998</v>
      </c>
      <c r="H340" s="122" t="s">
        <v>1918</v>
      </c>
    </row>
    <row r="341" spans="2:8" x14ac:dyDescent="0.3">
      <c r="B341" s="186" t="s">
        <v>512</v>
      </c>
      <c r="C341" s="19" t="s">
        <v>509</v>
      </c>
      <c r="D341" s="20">
        <v>9.81</v>
      </c>
      <c r="E341" s="143">
        <v>44000</v>
      </c>
      <c r="F341" s="21" t="s">
        <v>99</v>
      </c>
      <c r="G341" s="22">
        <v>3.2839999999999998</v>
      </c>
      <c r="H341" s="123" t="s">
        <v>1918</v>
      </c>
    </row>
    <row r="342" spans="2:8" x14ac:dyDescent="0.3">
      <c r="B342" s="183" t="s">
        <v>513</v>
      </c>
      <c r="C342" s="116" t="s">
        <v>514</v>
      </c>
      <c r="D342" s="117">
        <v>2.17</v>
      </c>
      <c r="E342" s="191">
        <v>44000</v>
      </c>
      <c r="F342" s="9" t="s">
        <v>99</v>
      </c>
      <c r="G342" s="192">
        <v>4.5929000000000002</v>
      </c>
      <c r="H342" s="122" t="s">
        <v>1916</v>
      </c>
    </row>
    <row r="343" spans="2:8" x14ac:dyDescent="0.3">
      <c r="B343" s="183" t="s">
        <v>515</v>
      </c>
      <c r="C343" s="116" t="s">
        <v>514</v>
      </c>
      <c r="D343" s="117">
        <v>4.46</v>
      </c>
      <c r="E343" s="191">
        <v>44000</v>
      </c>
      <c r="F343" s="9" t="s">
        <v>99</v>
      </c>
      <c r="G343" s="192">
        <v>5.0060000000000002</v>
      </c>
      <c r="H343" s="122" t="s">
        <v>1916</v>
      </c>
    </row>
    <row r="344" spans="2:8" x14ac:dyDescent="0.3">
      <c r="B344" s="183" t="s">
        <v>516</v>
      </c>
      <c r="C344" s="116" t="s">
        <v>514</v>
      </c>
      <c r="D344" s="117">
        <v>7.73</v>
      </c>
      <c r="E344" s="191">
        <v>47110</v>
      </c>
      <c r="F344" s="9" t="s">
        <v>99</v>
      </c>
      <c r="G344" s="192">
        <v>6.2099000000000002</v>
      </c>
      <c r="H344" s="122" t="s">
        <v>1916</v>
      </c>
    </row>
    <row r="345" spans="2:8" x14ac:dyDescent="0.3">
      <c r="B345" s="186" t="s">
        <v>517</v>
      </c>
      <c r="C345" s="19" t="s">
        <v>514</v>
      </c>
      <c r="D345" s="20">
        <v>10.49</v>
      </c>
      <c r="E345" s="143">
        <v>56484</v>
      </c>
      <c r="F345" s="21" t="s">
        <v>99</v>
      </c>
      <c r="G345" s="22">
        <v>7.6580000000000004</v>
      </c>
      <c r="H345" s="123" t="s">
        <v>1916</v>
      </c>
    </row>
    <row r="346" spans="2:8" x14ac:dyDescent="0.3">
      <c r="B346" s="183" t="s">
        <v>518</v>
      </c>
      <c r="C346" s="116" t="s">
        <v>519</v>
      </c>
      <c r="D346" s="117">
        <v>3.14</v>
      </c>
      <c r="E346" s="191">
        <v>44000</v>
      </c>
      <c r="F346" s="9" t="s">
        <v>99</v>
      </c>
      <c r="G346" s="192">
        <v>3.25</v>
      </c>
      <c r="H346" s="122" t="s">
        <v>1918</v>
      </c>
    </row>
    <row r="347" spans="2:8" x14ac:dyDescent="0.3">
      <c r="B347" s="183" t="s">
        <v>520</v>
      </c>
      <c r="C347" s="116" t="s">
        <v>519</v>
      </c>
      <c r="D347" s="117">
        <v>4.97</v>
      </c>
      <c r="E347" s="191">
        <v>44000</v>
      </c>
      <c r="F347" s="9" t="s">
        <v>99</v>
      </c>
      <c r="G347" s="192">
        <v>3.8589000000000002</v>
      </c>
      <c r="H347" s="122" t="s">
        <v>1918</v>
      </c>
    </row>
    <row r="348" spans="2:8" x14ac:dyDescent="0.3">
      <c r="B348" s="183" t="s">
        <v>521</v>
      </c>
      <c r="C348" s="116" t="s">
        <v>519</v>
      </c>
      <c r="D348" s="117">
        <v>8.4499999999999993</v>
      </c>
      <c r="E348" s="191">
        <v>44000</v>
      </c>
      <c r="F348" s="9" t="s">
        <v>99</v>
      </c>
      <c r="G348" s="192">
        <v>4.6943000000000001</v>
      </c>
      <c r="H348" s="122" t="s">
        <v>1918</v>
      </c>
    </row>
    <row r="349" spans="2:8" x14ac:dyDescent="0.3">
      <c r="B349" s="186" t="s">
        <v>522</v>
      </c>
      <c r="C349" s="19" t="s">
        <v>519</v>
      </c>
      <c r="D349" s="20">
        <v>13.57</v>
      </c>
      <c r="E349" s="143">
        <v>48810</v>
      </c>
      <c r="F349" s="21" t="s">
        <v>99</v>
      </c>
      <c r="G349" s="22">
        <v>6.3587999999999996</v>
      </c>
      <c r="H349" s="123" t="s">
        <v>1918</v>
      </c>
    </row>
    <row r="350" spans="2:8" x14ac:dyDescent="0.3">
      <c r="B350" s="183" t="s">
        <v>523</v>
      </c>
      <c r="C350" s="116" t="s">
        <v>524</v>
      </c>
      <c r="D350" s="117">
        <v>3.36</v>
      </c>
      <c r="E350" s="191">
        <v>44000</v>
      </c>
      <c r="F350" s="9" t="s">
        <v>99</v>
      </c>
      <c r="G350" s="192">
        <v>1.2072000000000001</v>
      </c>
      <c r="H350" s="122" t="s">
        <v>1907</v>
      </c>
    </row>
    <row r="351" spans="2:8" x14ac:dyDescent="0.3">
      <c r="B351" s="183" t="s">
        <v>525</v>
      </c>
      <c r="C351" s="116" t="s">
        <v>524</v>
      </c>
      <c r="D351" s="117">
        <v>5.68</v>
      </c>
      <c r="E351" s="191">
        <v>44000</v>
      </c>
      <c r="F351" s="9" t="s">
        <v>99</v>
      </c>
      <c r="G351" s="192">
        <v>1.4136</v>
      </c>
      <c r="H351" s="122" t="s">
        <v>1907</v>
      </c>
    </row>
    <row r="352" spans="2:8" x14ac:dyDescent="0.3">
      <c r="B352" s="183" t="s">
        <v>526</v>
      </c>
      <c r="C352" s="116" t="s">
        <v>524</v>
      </c>
      <c r="D352" s="117">
        <v>9.57</v>
      </c>
      <c r="E352" s="191">
        <v>44000</v>
      </c>
      <c r="F352" s="9" t="s">
        <v>99</v>
      </c>
      <c r="G352" s="192">
        <v>2.0788000000000002</v>
      </c>
      <c r="H352" s="122" t="s">
        <v>1907</v>
      </c>
    </row>
    <row r="353" spans="2:8" x14ac:dyDescent="0.3">
      <c r="B353" s="186" t="s">
        <v>527</v>
      </c>
      <c r="C353" s="19" t="s">
        <v>524</v>
      </c>
      <c r="D353" s="20">
        <v>14.74</v>
      </c>
      <c r="E353" s="143">
        <v>44000</v>
      </c>
      <c r="F353" s="21" t="s">
        <v>99</v>
      </c>
      <c r="G353" s="22">
        <v>3.6297000000000001</v>
      </c>
      <c r="H353" s="123" t="s">
        <v>1907</v>
      </c>
    </row>
    <row r="354" spans="2:8" x14ac:dyDescent="0.3">
      <c r="B354" s="183" t="s">
        <v>528</v>
      </c>
      <c r="C354" s="116" t="s">
        <v>529</v>
      </c>
      <c r="D354" s="117">
        <v>2.81</v>
      </c>
      <c r="E354" s="191">
        <v>44000</v>
      </c>
      <c r="F354" s="9" t="s">
        <v>99</v>
      </c>
      <c r="G354" s="192">
        <v>1.6782999999999999</v>
      </c>
      <c r="H354" s="122" t="s">
        <v>1907</v>
      </c>
    </row>
    <row r="355" spans="2:8" x14ac:dyDescent="0.3">
      <c r="B355" s="183" t="s">
        <v>530</v>
      </c>
      <c r="C355" s="116" t="s">
        <v>529</v>
      </c>
      <c r="D355" s="117">
        <v>5.3</v>
      </c>
      <c r="E355" s="191">
        <v>44000</v>
      </c>
      <c r="F355" s="9" t="s">
        <v>99</v>
      </c>
      <c r="G355" s="192">
        <v>2.2458999999999998</v>
      </c>
      <c r="H355" s="122" t="s">
        <v>1907</v>
      </c>
    </row>
    <row r="356" spans="2:8" x14ac:dyDescent="0.3">
      <c r="B356" s="183" t="s">
        <v>531</v>
      </c>
      <c r="C356" s="116" t="s">
        <v>529</v>
      </c>
      <c r="D356" s="117">
        <v>9.48</v>
      </c>
      <c r="E356" s="191">
        <v>44000</v>
      </c>
      <c r="F356" s="9" t="s">
        <v>99</v>
      </c>
      <c r="G356" s="192">
        <v>3.0234000000000001</v>
      </c>
      <c r="H356" s="122" t="s">
        <v>1907</v>
      </c>
    </row>
    <row r="357" spans="2:8" x14ac:dyDescent="0.3">
      <c r="B357" s="186" t="s">
        <v>532</v>
      </c>
      <c r="C357" s="19" t="s">
        <v>529</v>
      </c>
      <c r="D357" s="20">
        <v>14.53</v>
      </c>
      <c r="E357" s="143">
        <v>46166</v>
      </c>
      <c r="F357" s="21" t="s">
        <v>99</v>
      </c>
      <c r="G357" s="22">
        <v>4.5053000000000001</v>
      </c>
      <c r="H357" s="123" t="s">
        <v>1907</v>
      </c>
    </row>
    <row r="358" spans="2:8" x14ac:dyDescent="0.3">
      <c r="B358" s="183" t="s">
        <v>533</v>
      </c>
      <c r="C358" s="116" t="s">
        <v>534</v>
      </c>
      <c r="D358" s="117">
        <v>2.99</v>
      </c>
      <c r="E358" s="191">
        <v>44000</v>
      </c>
      <c r="F358" s="9" t="s">
        <v>99</v>
      </c>
      <c r="G358" s="192">
        <v>1.4325000000000001</v>
      </c>
      <c r="H358" s="122" t="s">
        <v>1907</v>
      </c>
    </row>
    <row r="359" spans="2:8" x14ac:dyDescent="0.3">
      <c r="B359" s="183" t="s">
        <v>535</v>
      </c>
      <c r="C359" s="116" t="s">
        <v>534</v>
      </c>
      <c r="D359" s="117">
        <v>4.09</v>
      </c>
      <c r="E359" s="191">
        <v>44000</v>
      </c>
      <c r="F359" s="9" t="s">
        <v>99</v>
      </c>
      <c r="G359" s="192">
        <v>1.7706999999999999</v>
      </c>
      <c r="H359" s="122" t="s">
        <v>1907</v>
      </c>
    </row>
    <row r="360" spans="2:8" x14ac:dyDescent="0.3">
      <c r="B360" s="183" t="s">
        <v>536</v>
      </c>
      <c r="C360" s="116" t="s">
        <v>534</v>
      </c>
      <c r="D360" s="117">
        <v>7.01</v>
      </c>
      <c r="E360" s="191">
        <v>44000</v>
      </c>
      <c r="F360" s="9" t="s">
        <v>99</v>
      </c>
      <c r="G360" s="192">
        <v>2.2816000000000001</v>
      </c>
      <c r="H360" s="122" t="s">
        <v>1907</v>
      </c>
    </row>
    <row r="361" spans="2:8" x14ac:dyDescent="0.3">
      <c r="B361" s="186" t="s">
        <v>537</v>
      </c>
      <c r="C361" s="19" t="s">
        <v>534</v>
      </c>
      <c r="D361" s="20">
        <v>12.14</v>
      </c>
      <c r="E361" s="143">
        <v>44185</v>
      </c>
      <c r="F361" s="21" t="s">
        <v>99</v>
      </c>
      <c r="G361" s="22">
        <v>3.6345999999999998</v>
      </c>
      <c r="H361" s="123" t="s">
        <v>1907</v>
      </c>
    </row>
    <row r="362" spans="2:8" x14ac:dyDescent="0.3">
      <c r="B362" s="183" t="s">
        <v>538</v>
      </c>
      <c r="C362" s="116" t="s">
        <v>539</v>
      </c>
      <c r="D362" s="117">
        <v>1.45</v>
      </c>
      <c r="E362" s="191">
        <v>44000</v>
      </c>
      <c r="F362" s="9" t="s">
        <v>99</v>
      </c>
      <c r="G362" s="192">
        <v>3.6956000000000002</v>
      </c>
      <c r="H362" s="122" t="s">
        <v>1918</v>
      </c>
    </row>
    <row r="363" spans="2:8" x14ac:dyDescent="0.3">
      <c r="B363" s="183" t="s">
        <v>540</v>
      </c>
      <c r="C363" s="116" t="s">
        <v>539</v>
      </c>
      <c r="D363" s="117">
        <v>2.4700000000000002</v>
      </c>
      <c r="E363" s="191">
        <v>44000</v>
      </c>
      <c r="F363" s="9" t="s">
        <v>99</v>
      </c>
      <c r="G363" s="192">
        <v>3.9163999999999999</v>
      </c>
      <c r="H363" s="122" t="s">
        <v>1918</v>
      </c>
    </row>
    <row r="364" spans="2:8" x14ac:dyDescent="0.3">
      <c r="B364" s="183" t="s">
        <v>541</v>
      </c>
      <c r="C364" s="116" t="s">
        <v>539</v>
      </c>
      <c r="D364" s="117">
        <v>6.42</v>
      </c>
      <c r="E364" s="191">
        <v>44000</v>
      </c>
      <c r="F364" s="9" t="s">
        <v>99</v>
      </c>
      <c r="G364" s="192">
        <v>4.7881</v>
      </c>
      <c r="H364" s="122" t="s">
        <v>1918</v>
      </c>
    </row>
    <row r="365" spans="2:8" x14ac:dyDescent="0.3">
      <c r="B365" s="186" t="s">
        <v>542</v>
      </c>
      <c r="C365" s="19" t="s">
        <v>539</v>
      </c>
      <c r="D365" s="20">
        <v>13.21</v>
      </c>
      <c r="E365" s="143">
        <v>53517</v>
      </c>
      <c r="F365" s="21" t="s">
        <v>99</v>
      </c>
      <c r="G365" s="22">
        <v>6.7953999999999999</v>
      </c>
      <c r="H365" s="123" t="s">
        <v>1918</v>
      </c>
    </row>
    <row r="366" spans="2:8" x14ac:dyDescent="0.3">
      <c r="B366" s="183" t="s">
        <v>543</v>
      </c>
      <c r="C366" s="116" t="s">
        <v>544</v>
      </c>
      <c r="D366" s="117">
        <v>2.16</v>
      </c>
      <c r="E366" s="191">
        <v>44000</v>
      </c>
      <c r="F366" s="9" t="s">
        <v>99</v>
      </c>
      <c r="G366" s="192">
        <v>0.76770000000000005</v>
      </c>
      <c r="H366" s="122" t="s">
        <v>1918</v>
      </c>
    </row>
    <row r="367" spans="2:8" x14ac:dyDescent="0.3">
      <c r="B367" s="183" t="s">
        <v>545</v>
      </c>
      <c r="C367" s="116" t="s">
        <v>544</v>
      </c>
      <c r="D367" s="117">
        <v>3.11</v>
      </c>
      <c r="E367" s="191">
        <v>44000</v>
      </c>
      <c r="F367" s="9" t="s">
        <v>99</v>
      </c>
      <c r="G367" s="192">
        <v>0.84599999999999997</v>
      </c>
      <c r="H367" s="122" t="s">
        <v>1918</v>
      </c>
    </row>
    <row r="368" spans="2:8" x14ac:dyDescent="0.3">
      <c r="B368" s="183" t="s">
        <v>546</v>
      </c>
      <c r="C368" s="116" t="s">
        <v>544</v>
      </c>
      <c r="D368" s="117">
        <v>5.04</v>
      </c>
      <c r="E368" s="191">
        <v>44000</v>
      </c>
      <c r="F368" s="9" t="s">
        <v>99</v>
      </c>
      <c r="G368" s="192">
        <v>1.0976999999999999</v>
      </c>
      <c r="H368" s="122" t="s">
        <v>1918</v>
      </c>
    </row>
    <row r="369" spans="2:8" x14ac:dyDescent="0.3">
      <c r="B369" s="186" t="s">
        <v>547</v>
      </c>
      <c r="C369" s="19" t="s">
        <v>544</v>
      </c>
      <c r="D369" s="20">
        <v>7.15</v>
      </c>
      <c r="E369" s="143">
        <v>44000</v>
      </c>
      <c r="F369" s="21" t="s">
        <v>99</v>
      </c>
      <c r="G369" s="22">
        <v>1.7503</v>
      </c>
      <c r="H369" s="123" t="s">
        <v>1918</v>
      </c>
    </row>
    <row r="370" spans="2:8" x14ac:dyDescent="0.3">
      <c r="B370" s="183" t="s">
        <v>548</v>
      </c>
      <c r="C370" s="116" t="s">
        <v>549</v>
      </c>
      <c r="D370" s="117">
        <v>2.02</v>
      </c>
      <c r="E370" s="191">
        <v>44000</v>
      </c>
      <c r="F370" s="9" t="s">
        <v>99</v>
      </c>
      <c r="G370" s="192">
        <v>0.90280000000000005</v>
      </c>
      <c r="H370" s="122" t="s">
        <v>1918</v>
      </c>
    </row>
    <row r="371" spans="2:8" x14ac:dyDescent="0.3">
      <c r="B371" s="183" t="s">
        <v>550</v>
      </c>
      <c r="C371" s="116" t="s">
        <v>549</v>
      </c>
      <c r="D371" s="117">
        <v>2.85</v>
      </c>
      <c r="E371" s="191">
        <v>44000</v>
      </c>
      <c r="F371" s="9" t="s">
        <v>99</v>
      </c>
      <c r="G371" s="192">
        <v>1.0681</v>
      </c>
      <c r="H371" s="122" t="s">
        <v>1918</v>
      </c>
    </row>
    <row r="372" spans="2:8" x14ac:dyDescent="0.3">
      <c r="B372" s="183" t="s">
        <v>551</v>
      </c>
      <c r="C372" s="116" t="s">
        <v>549</v>
      </c>
      <c r="D372" s="117">
        <v>4.78</v>
      </c>
      <c r="E372" s="191">
        <v>44000</v>
      </c>
      <c r="F372" s="9" t="s">
        <v>99</v>
      </c>
      <c r="G372" s="192">
        <v>1.4108000000000001</v>
      </c>
      <c r="H372" s="122" t="s">
        <v>1918</v>
      </c>
    </row>
    <row r="373" spans="2:8" x14ac:dyDescent="0.3">
      <c r="B373" s="186" t="s">
        <v>552</v>
      </c>
      <c r="C373" s="19" t="s">
        <v>549</v>
      </c>
      <c r="D373" s="20">
        <v>7.91</v>
      </c>
      <c r="E373" s="143">
        <v>44000</v>
      </c>
      <c r="F373" s="21" t="s">
        <v>99</v>
      </c>
      <c r="G373" s="22">
        <v>2.1655000000000002</v>
      </c>
      <c r="H373" s="123" t="s">
        <v>1918</v>
      </c>
    </row>
    <row r="374" spans="2:8" x14ac:dyDescent="0.3">
      <c r="B374" s="183" t="s">
        <v>553</v>
      </c>
      <c r="C374" s="116" t="s">
        <v>554</v>
      </c>
      <c r="D374" s="117">
        <v>2.5299999999999998</v>
      </c>
      <c r="E374" s="191">
        <v>44000</v>
      </c>
      <c r="F374" s="9" t="s">
        <v>99</v>
      </c>
      <c r="G374" s="192">
        <v>0.98209999999999997</v>
      </c>
      <c r="H374" s="122" t="s">
        <v>1918</v>
      </c>
    </row>
    <row r="375" spans="2:8" x14ac:dyDescent="0.3">
      <c r="B375" s="183" t="s">
        <v>555</v>
      </c>
      <c r="C375" s="116" t="s">
        <v>554</v>
      </c>
      <c r="D375" s="117">
        <v>4.5</v>
      </c>
      <c r="E375" s="191">
        <v>44000</v>
      </c>
      <c r="F375" s="9" t="s">
        <v>99</v>
      </c>
      <c r="G375" s="192">
        <v>1.2483</v>
      </c>
      <c r="H375" s="122" t="s">
        <v>1918</v>
      </c>
    </row>
    <row r="376" spans="2:8" x14ac:dyDescent="0.3">
      <c r="B376" s="183" t="s">
        <v>556</v>
      </c>
      <c r="C376" s="116" t="s">
        <v>554</v>
      </c>
      <c r="D376" s="117">
        <v>7.85</v>
      </c>
      <c r="E376" s="191">
        <v>44000</v>
      </c>
      <c r="F376" s="9" t="s">
        <v>99</v>
      </c>
      <c r="G376" s="192">
        <v>1.7786</v>
      </c>
      <c r="H376" s="122" t="s">
        <v>1918</v>
      </c>
    </row>
    <row r="377" spans="2:8" x14ac:dyDescent="0.3">
      <c r="B377" s="186" t="s">
        <v>557</v>
      </c>
      <c r="C377" s="19" t="s">
        <v>554</v>
      </c>
      <c r="D377" s="20">
        <v>12.05</v>
      </c>
      <c r="E377" s="143">
        <v>44000</v>
      </c>
      <c r="F377" s="21" t="s">
        <v>99</v>
      </c>
      <c r="G377" s="22">
        <v>2.9230999999999998</v>
      </c>
      <c r="H377" s="123" t="s">
        <v>1918</v>
      </c>
    </row>
    <row r="378" spans="2:8" x14ac:dyDescent="0.3">
      <c r="B378" s="183" t="s">
        <v>558</v>
      </c>
      <c r="C378" s="116" t="s">
        <v>559</v>
      </c>
      <c r="D378" s="117">
        <v>7.68</v>
      </c>
      <c r="E378" s="191">
        <v>44000</v>
      </c>
      <c r="F378" s="9" t="s">
        <v>99</v>
      </c>
      <c r="G378" s="192">
        <v>0.94130000000000003</v>
      </c>
      <c r="H378" s="122" t="s">
        <v>1906</v>
      </c>
    </row>
    <row r="379" spans="2:8" x14ac:dyDescent="0.3">
      <c r="B379" s="183" t="s">
        <v>560</v>
      </c>
      <c r="C379" s="116" t="s">
        <v>559</v>
      </c>
      <c r="D379" s="117">
        <v>7.89</v>
      </c>
      <c r="E379" s="191">
        <v>44000</v>
      </c>
      <c r="F379" s="9" t="s">
        <v>99</v>
      </c>
      <c r="G379" s="192">
        <v>1.1354</v>
      </c>
      <c r="H379" s="122" t="s">
        <v>1906</v>
      </c>
    </row>
    <row r="380" spans="2:8" x14ac:dyDescent="0.3">
      <c r="B380" s="183" t="s">
        <v>561</v>
      </c>
      <c r="C380" s="116" t="s">
        <v>559</v>
      </c>
      <c r="D380" s="117">
        <v>11.3</v>
      </c>
      <c r="E380" s="191">
        <v>44000</v>
      </c>
      <c r="F380" s="9" t="s">
        <v>99</v>
      </c>
      <c r="G380" s="192">
        <v>1.5263</v>
      </c>
      <c r="H380" s="122" t="s">
        <v>1906</v>
      </c>
    </row>
    <row r="381" spans="2:8" x14ac:dyDescent="0.3">
      <c r="B381" s="186" t="s">
        <v>562</v>
      </c>
      <c r="C381" s="19" t="s">
        <v>559</v>
      </c>
      <c r="D381" s="20">
        <v>14.47</v>
      </c>
      <c r="E381" s="143">
        <v>44000</v>
      </c>
      <c r="F381" s="21" t="s">
        <v>99</v>
      </c>
      <c r="G381" s="22">
        <v>2.1686000000000001</v>
      </c>
      <c r="H381" s="123" t="s">
        <v>1906</v>
      </c>
    </row>
    <row r="382" spans="2:8" x14ac:dyDescent="0.3">
      <c r="B382" s="183" t="s">
        <v>563</v>
      </c>
      <c r="C382" s="116" t="s">
        <v>564</v>
      </c>
      <c r="D382" s="117">
        <v>2.98</v>
      </c>
      <c r="E382" s="191">
        <v>44000</v>
      </c>
      <c r="F382" s="9" t="s">
        <v>99</v>
      </c>
      <c r="G382" s="192">
        <v>0.51300000000000001</v>
      </c>
      <c r="H382" s="122" t="s">
        <v>1918</v>
      </c>
    </row>
    <row r="383" spans="2:8" x14ac:dyDescent="0.3">
      <c r="B383" s="183" t="s">
        <v>565</v>
      </c>
      <c r="C383" s="116" t="s">
        <v>564</v>
      </c>
      <c r="D383" s="117">
        <v>4.17</v>
      </c>
      <c r="E383" s="191">
        <v>44000</v>
      </c>
      <c r="F383" s="9" t="s">
        <v>99</v>
      </c>
      <c r="G383" s="192">
        <v>0.69240000000000002</v>
      </c>
      <c r="H383" s="122" t="s">
        <v>1918</v>
      </c>
    </row>
    <row r="384" spans="2:8" x14ac:dyDescent="0.3">
      <c r="B384" s="183" t="s">
        <v>566</v>
      </c>
      <c r="C384" s="116" t="s">
        <v>564</v>
      </c>
      <c r="D384" s="117">
        <v>6.45</v>
      </c>
      <c r="E384" s="191">
        <v>44000</v>
      </c>
      <c r="F384" s="9" t="s">
        <v>99</v>
      </c>
      <c r="G384" s="192">
        <v>1.0670999999999999</v>
      </c>
      <c r="H384" s="122" t="s">
        <v>1918</v>
      </c>
    </row>
    <row r="385" spans="2:8" x14ac:dyDescent="0.3">
      <c r="B385" s="186" t="s">
        <v>567</v>
      </c>
      <c r="C385" s="19" t="s">
        <v>564</v>
      </c>
      <c r="D385" s="20">
        <v>11.07</v>
      </c>
      <c r="E385" s="143">
        <v>44000</v>
      </c>
      <c r="F385" s="21" t="s">
        <v>99</v>
      </c>
      <c r="G385" s="22">
        <v>2.0308999999999999</v>
      </c>
      <c r="H385" s="123" t="s">
        <v>1918</v>
      </c>
    </row>
    <row r="386" spans="2:8" x14ac:dyDescent="0.3">
      <c r="B386" s="183" t="s">
        <v>568</v>
      </c>
      <c r="C386" s="116" t="s">
        <v>569</v>
      </c>
      <c r="D386" s="117">
        <v>1.97</v>
      </c>
      <c r="E386" s="191">
        <v>44000</v>
      </c>
      <c r="F386" s="9" t="s">
        <v>99</v>
      </c>
      <c r="G386" s="192">
        <v>0.41749999999999998</v>
      </c>
      <c r="H386" s="122" t="s">
        <v>1918</v>
      </c>
    </row>
    <row r="387" spans="2:8" x14ac:dyDescent="0.3">
      <c r="B387" s="183" t="s">
        <v>570</v>
      </c>
      <c r="C387" s="116" t="s">
        <v>569</v>
      </c>
      <c r="D387" s="117">
        <v>2.65</v>
      </c>
      <c r="E387" s="191">
        <v>44000</v>
      </c>
      <c r="F387" s="9" t="s">
        <v>99</v>
      </c>
      <c r="G387" s="192">
        <v>0.53890000000000005</v>
      </c>
      <c r="H387" s="122" t="s">
        <v>1918</v>
      </c>
    </row>
    <row r="388" spans="2:8" x14ac:dyDescent="0.3">
      <c r="B388" s="183" t="s">
        <v>571</v>
      </c>
      <c r="C388" s="116" t="s">
        <v>569</v>
      </c>
      <c r="D388" s="117">
        <v>3.28</v>
      </c>
      <c r="E388" s="191">
        <v>44000</v>
      </c>
      <c r="F388" s="9" t="s">
        <v>99</v>
      </c>
      <c r="G388" s="192">
        <v>0.86280000000000001</v>
      </c>
      <c r="H388" s="122" t="s">
        <v>1918</v>
      </c>
    </row>
    <row r="389" spans="2:8" x14ac:dyDescent="0.3">
      <c r="B389" s="186" t="s">
        <v>572</v>
      </c>
      <c r="C389" s="19" t="s">
        <v>569</v>
      </c>
      <c r="D389" s="20">
        <v>4.97</v>
      </c>
      <c r="E389" s="143">
        <v>44000</v>
      </c>
      <c r="F389" s="21" t="s">
        <v>99</v>
      </c>
      <c r="G389" s="22">
        <v>1.6343000000000001</v>
      </c>
      <c r="H389" s="123" t="s">
        <v>1918</v>
      </c>
    </row>
    <row r="390" spans="2:8" x14ac:dyDescent="0.3">
      <c r="B390" s="183" t="s">
        <v>573</v>
      </c>
      <c r="C390" s="116" t="s">
        <v>574</v>
      </c>
      <c r="D390" s="117">
        <v>2.85</v>
      </c>
      <c r="E390" s="191">
        <v>44000</v>
      </c>
      <c r="F390" s="9" t="s">
        <v>99</v>
      </c>
      <c r="G390" s="192">
        <v>0.47849999999999998</v>
      </c>
      <c r="H390" s="122" t="s">
        <v>1906</v>
      </c>
    </row>
    <row r="391" spans="2:8" x14ac:dyDescent="0.3">
      <c r="B391" s="183" t="s">
        <v>575</v>
      </c>
      <c r="C391" s="116" t="s">
        <v>574</v>
      </c>
      <c r="D391" s="117">
        <v>3.74</v>
      </c>
      <c r="E391" s="191">
        <v>44000</v>
      </c>
      <c r="F391" s="9" t="s">
        <v>99</v>
      </c>
      <c r="G391" s="192">
        <v>0.64649999999999996</v>
      </c>
      <c r="H391" s="122" t="s">
        <v>1906</v>
      </c>
    </row>
    <row r="392" spans="2:8" x14ac:dyDescent="0.3">
      <c r="B392" s="183" t="s">
        <v>576</v>
      </c>
      <c r="C392" s="116" t="s">
        <v>574</v>
      </c>
      <c r="D392" s="117">
        <v>5.85</v>
      </c>
      <c r="E392" s="191">
        <v>44000</v>
      </c>
      <c r="F392" s="9" t="s">
        <v>99</v>
      </c>
      <c r="G392" s="192">
        <v>0.99819999999999998</v>
      </c>
      <c r="H392" s="122" t="s">
        <v>1906</v>
      </c>
    </row>
    <row r="393" spans="2:8" x14ac:dyDescent="0.3">
      <c r="B393" s="186" t="s">
        <v>577</v>
      </c>
      <c r="C393" s="19" t="s">
        <v>574</v>
      </c>
      <c r="D393" s="20">
        <v>9.39</v>
      </c>
      <c r="E393" s="143">
        <v>44000</v>
      </c>
      <c r="F393" s="21" t="s">
        <v>99</v>
      </c>
      <c r="G393" s="22">
        <v>1.7681</v>
      </c>
      <c r="H393" s="123" t="s">
        <v>1906</v>
      </c>
    </row>
    <row r="394" spans="2:8" x14ac:dyDescent="0.3">
      <c r="B394" s="183" t="s">
        <v>578</v>
      </c>
      <c r="C394" s="116" t="s">
        <v>579</v>
      </c>
      <c r="D394" s="117">
        <v>1.77</v>
      </c>
      <c r="E394" s="191">
        <v>44000</v>
      </c>
      <c r="F394" s="9" t="s">
        <v>99</v>
      </c>
      <c r="G394" s="192">
        <v>0.46079999999999999</v>
      </c>
      <c r="H394" s="122" t="s">
        <v>1918</v>
      </c>
    </row>
    <row r="395" spans="2:8" x14ac:dyDescent="0.3">
      <c r="B395" s="183" t="s">
        <v>580</v>
      </c>
      <c r="C395" s="116" t="s">
        <v>579</v>
      </c>
      <c r="D395" s="117">
        <v>2.4500000000000002</v>
      </c>
      <c r="E395" s="191">
        <v>44000</v>
      </c>
      <c r="F395" s="9" t="s">
        <v>99</v>
      </c>
      <c r="G395" s="192">
        <v>0.55900000000000005</v>
      </c>
      <c r="H395" s="122" t="s">
        <v>1918</v>
      </c>
    </row>
    <row r="396" spans="2:8" x14ac:dyDescent="0.3">
      <c r="B396" s="183" t="s">
        <v>581</v>
      </c>
      <c r="C396" s="116" t="s">
        <v>579</v>
      </c>
      <c r="D396" s="117">
        <v>3.78</v>
      </c>
      <c r="E396" s="191">
        <v>44000</v>
      </c>
      <c r="F396" s="9" t="s">
        <v>99</v>
      </c>
      <c r="G396" s="192">
        <v>0.72360000000000002</v>
      </c>
      <c r="H396" s="122" t="s">
        <v>1918</v>
      </c>
    </row>
    <row r="397" spans="2:8" x14ac:dyDescent="0.3">
      <c r="B397" s="186" t="s">
        <v>582</v>
      </c>
      <c r="C397" s="19" t="s">
        <v>579</v>
      </c>
      <c r="D397" s="20">
        <v>5.92</v>
      </c>
      <c r="E397" s="143">
        <v>44000</v>
      </c>
      <c r="F397" s="21" t="s">
        <v>99</v>
      </c>
      <c r="G397" s="22">
        <v>1.2598</v>
      </c>
      <c r="H397" s="123" t="s">
        <v>1918</v>
      </c>
    </row>
    <row r="398" spans="2:8" x14ac:dyDescent="0.3">
      <c r="B398" s="183" t="s">
        <v>583</v>
      </c>
      <c r="C398" s="116" t="s">
        <v>584</v>
      </c>
      <c r="D398" s="117">
        <v>2.0499999999999998</v>
      </c>
      <c r="E398" s="191">
        <v>44000</v>
      </c>
      <c r="F398" s="9" t="s">
        <v>99</v>
      </c>
      <c r="G398" s="192">
        <v>0.49669999999999997</v>
      </c>
      <c r="H398" s="122" t="s">
        <v>1906</v>
      </c>
    </row>
    <row r="399" spans="2:8" x14ac:dyDescent="0.3">
      <c r="B399" s="183" t="s">
        <v>585</v>
      </c>
      <c r="C399" s="116" t="s">
        <v>584</v>
      </c>
      <c r="D399" s="117">
        <v>2.91</v>
      </c>
      <c r="E399" s="191">
        <v>44000</v>
      </c>
      <c r="F399" s="9" t="s">
        <v>99</v>
      </c>
      <c r="G399" s="192">
        <v>0.61460000000000004</v>
      </c>
      <c r="H399" s="122" t="s">
        <v>1906</v>
      </c>
    </row>
    <row r="400" spans="2:8" x14ac:dyDescent="0.3">
      <c r="B400" s="183" t="s">
        <v>586</v>
      </c>
      <c r="C400" s="116" t="s">
        <v>584</v>
      </c>
      <c r="D400" s="117">
        <v>4.72</v>
      </c>
      <c r="E400" s="191">
        <v>44000</v>
      </c>
      <c r="F400" s="9" t="s">
        <v>99</v>
      </c>
      <c r="G400" s="192">
        <v>0.88839999999999997</v>
      </c>
      <c r="H400" s="122" t="s">
        <v>1906</v>
      </c>
    </row>
    <row r="401" spans="2:8" x14ac:dyDescent="0.3">
      <c r="B401" s="186" t="s">
        <v>587</v>
      </c>
      <c r="C401" s="19" t="s">
        <v>584</v>
      </c>
      <c r="D401" s="20">
        <v>8.93</v>
      </c>
      <c r="E401" s="143">
        <v>44000</v>
      </c>
      <c r="F401" s="21" t="s">
        <v>99</v>
      </c>
      <c r="G401" s="22">
        <v>1.6022000000000001</v>
      </c>
      <c r="H401" s="123" t="s">
        <v>1906</v>
      </c>
    </row>
    <row r="402" spans="2:8" x14ac:dyDescent="0.3">
      <c r="B402" s="183" t="s">
        <v>588</v>
      </c>
      <c r="C402" s="116" t="s">
        <v>589</v>
      </c>
      <c r="D402" s="117">
        <v>2.44</v>
      </c>
      <c r="E402" s="191">
        <v>44000</v>
      </c>
      <c r="F402" s="9" t="s">
        <v>99</v>
      </c>
      <c r="G402" s="192">
        <v>0.44719999999999999</v>
      </c>
      <c r="H402" s="122" t="s">
        <v>1918</v>
      </c>
    </row>
    <row r="403" spans="2:8" x14ac:dyDescent="0.3">
      <c r="B403" s="183" t="s">
        <v>590</v>
      </c>
      <c r="C403" s="116" t="s">
        <v>589</v>
      </c>
      <c r="D403" s="117">
        <v>3.86</v>
      </c>
      <c r="E403" s="191">
        <v>44000</v>
      </c>
      <c r="F403" s="9" t="s">
        <v>99</v>
      </c>
      <c r="G403" s="192">
        <v>0.65459999999999996</v>
      </c>
      <c r="H403" s="122" t="s">
        <v>1918</v>
      </c>
    </row>
    <row r="404" spans="2:8" x14ac:dyDescent="0.3">
      <c r="B404" s="183" t="s">
        <v>591</v>
      </c>
      <c r="C404" s="116" t="s">
        <v>589</v>
      </c>
      <c r="D404" s="117">
        <v>6.33</v>
      </c>
      <c r="E404" s="191">
        <v>44000</v>
      </c>
      <c r="F404" s="9" t="s">
        <v>99</v>
      </c>
      <c r="G404" s="192">
        <v>0.997</v>
      </c>
      <c r="H404" s="122" t="s">
        <v>1918</v>
      </c>
    </row>
    <row r="405" spans="2:8" x14ac:dyDescent="0.3">
      <c r="B405" s="186" t="s">
        <v>592</v>
      </c>
      <c r="C405" s="19" t="s">
        <v>589</v>
      </c>
      <c r="D405" s="20">
        <v>10.11</v>
      </c>
      <c r="E405" s="143">
        <v>44000</v>
      </c>
      <c r="F405" s="21" t="s">
        <v>99</v>
      </c>
      <c r="G405" s="22">
        <v>1.7638</v>
      </c>
      <c r="H405" s="123" t="s">
        <v>1918</v>
      </c>
    </row>
    <row r="406" spans="2:8" x14ac:dyDescent="0.3">
      <c r="B406" s="183" t="s">
        <v>593</v>
      </c>
      <c r="C406" s="116" t="s">
        <v>594</v>
      </c>
      <c r="D406" s="117">
        <v>2.12</v>
      </c>
      <c r="E406" s="191">
        <v>44000</v>
      </c>
      <c r="F406" s="9" t="s">
        <v>99</v>
      </c>
      <c r="G406" s="192">
        <v>0.439</v>
      </c>
      <c r="H406" s="122" t="s">
        <v>1918</v>
      </c>
    </row>
    <row r="407" spans="2:8" x14ac:dyDescent="0.3">
      <c r="B407" s="183" t="s">
        <v>595</v>
      </c>
      <c r="C407" s="116" t="s">
        <v>594</v>
      </c>
      <c r="D407" s="117">
        <v>3.02</v>
      </c>
      <c r="E407" s="191">
        <v>44000</v>
      </c>
      <c r="F407" s="9" t="s">
        <v>99</v>
      </c>
      <c r="G407" s="192">
        <v>0.59219999999999995</v>
      </c>
      <c r="H407" s="122" t="s">
        <v>1918</v>
      </c>
    </row>
    <row r="408" spans="2:8" x14ac:dyDescent="0.3">
      <c r="B408" s="183" t="s">
        <v>596</v>
      </c>
      <c r="C408" s="116" t="s">
        <v>594</v>
      </c>
      <c r="D408" s="117">
        <v>4.8899999999999997</v>
      </c>
      <c r="E408" s="191">
        <v>44000</v>
      </c>
      <c r="F408" s="9" t="s">
        <v>99</v>
      </c>
      <c r="G408" s="192">
        <v>0.87190000000000001</v>
      </c>
      <c r="H408" s="122" t="s">
        <v>1918</v>
      </c>
    </row>
    <row r="409" spans="2:8" x14ac:dyDescent="0.3">
      <c r="B409" s="186" t="s">
        <v>597</v>
      </c>
      <c r="C409" s="19" t="s">
        <v>594</v>
      </c>
      <c r="D409" s="20">
        <v>8.06</v>
      </c>
      <c r="E409" s="143">
        <v>44000</v>
      </c>
      <c r="F409" s="21" t="s">
        <v>99</v>
      </c>
      <c r="G409" s="22">
        <v>1.5305</v>
      </c>
      <c r="H409" s="123" t="s">
        <v>1918</v>
      </c>
    </row>
    <row r="410" spans="2:8" x14ac:dyDescent="0.3">
      <c r="B410" s="183" t="s">
        <v>598</v>
      </c>
      <c r="C410" s="116" t="s">
        <v>599</v>
      </c>
      <c r="D410" s="117">
        <v>1.58</v>
      </c>
      <c r="E410" s="191">
        <v>44000</v>
      </c>
      <c r="F410" s="9" t="s">
        <v>99</v>
      </c>
      <c r="G410" s="192">
        <v>0.46300000000000002</v>
      </c>
      <c r="H410" s="122" t="s">
        <v>1918</v>
      </c>
    </row>
    <row r="411" spans="2:8" x14ac:dyDescent="0.3">
      <c r="B411" s="183" t="s">
        <v>600</v>
      </c>
      <c r="C411" s="116" t="s">
        <v>599</v>
      </c>
      <c r="D411" s="117">
        <v>2.15</v>
      </c>
      <c r="E411" s="191">
        <v>44000</v>
      </c>
      <c r="F411" s="9" t="s">
        <v>99</v>
      </c>
      <c r="G411" s="192">
        <v>0.55330000000000001</v>
      </c>
      <c r="H411" s="122" t="s">
        <v>1918</v>
      </c>
    </row>
    <row r="412" spans="2:8" x14ac:dyDescent="0.3">
      <c r="B412" s="183" t="s">
        <v>601</v>
      </c>
      <c r="C412" s="116" t="s">
        <v>599</v>
      </c>
      <c r="D412" s="117">
        <v>3.18</v>
      </c>
      <c r="E412" s="191">
        <v>44000</v>
      </c>
      <c r="F412" s="9" t="s">
        <v>99</v>
      </c>
      <c r="G412" s="192">
        <v>0.69579999999999997</v>
      </c>
      <c r="H412" s="122" t="s">
        <v>1918</v>
      </c>
    </row>
    <row r="413" spans="2:8" x14ac:dyDescent="0.3">
      <c r="B413" s="186" t="s">
        <v>602</v>
      </c>
      <c r="C413" s="19" t="s">
        <v>599</v>
      </c>
      <c r="D413" s="20">
        <v>6.16</v>
      </c>
      <c r="E413" s="143">
        <v>44000</v>
      </c>
      <c r="F413" s="21" t="s">
        <v>99</v>
      </c>
      <c r="G413" s="22">
        <v>1.0956999999999999</v>
      </c>
      <c r="H413" s="123" t="s">
        <v>1918</v>
      </c>
    </row>
    <row r="414" spans="2:8" x14ac:dyDescent="0.3">
      <c r="B414" s="183" t="s">
        <v>603</v>
      </c>
      <c r="C414" s="116" t="s">
        <v>604</v>
      </c>
      <c r="D414" s="117">
        <v>2.27</v>
      </c>
      <c r="E414" s="191">
        <v>44000</v>
      </c>
      <c r="F414" s="9" t="s">
        <v>99</v>
      </c>
      <c r="G414" s="192">
        <v>0.54210000000000003</v>
      </c>
      <c r="H414" s="122" t="s">
        <v>1906</v>
      </c>
    </row>
    <row r="415" spans="2:8" x14ac:dyDescent="0.3">
      <c r="B415" s="183" t="s">
        <v>605</v>
      </c>
      <c r="C415" s="116" t="s">
        <v>604</v>
      </c>
      <c r="D415" s="117">
        <v>2.99</v>
      </c>
      <c r="E415" s="191">
        <v>44000</v>
      </c>
      <c r="F415" s="9" t="s">
        <v>99</v>
      </c>
      <c r="G415" s="192">
        <v>0.64439999999999997</v>
      </c>
      <c r="H415" s="122" t="s">
        <v>1906</v>
      </c>
    </row>
    <row r="416" spans="2:8" x14ac:dyDescent="0.3">
      <c r="B416" s="183" t="s">
        <v>606</v>
      </c>
      <c r="C416" s="116" t="s">
        <v>604</v>
      </c>
      <c r="D416" s="117">
        <v>4.45</v>
      </c>
      <c r="E416" s="191">
        <v>44000</v>
      </c>
      <c r="F416" s="9" t="s">
        <v>99</v>
      </c>
      <c r="G416" s="192">
        <v>0.8337</v>
      </c>
      <c r="H416" s="122" t="s">
        <v>1906</v>
      </c>
    </row>
    <row r="417" spans="2:8" x14ac:dyDescent="0.3">
      <c r="B417" s="186" t="s">
        <v>607</v>
      </c>
      <c r="C417" s="19" t="s">
        <v>604</v>
      </c>
      <c r="D417" s="20">
        <v>7.96</v>
      </c>
      <c r="E417" s="143">
        <v>44000</v>
      </c>
      <c r="F417" s="21" t="s">
        <v>99</v>
      </c>
      <c r="G417" s="22">
        <v>1.3411</v>
      </c>
      <c r="H417" s="123" t="s">
        <v>1906</v>
      </c>
    </row>
    <row r="418" spans="2:8" x14ac:dyDescent="0.3">
      <c r="B418" s="183" t="s">
        <v>608</v>
      </c>
      <c r="C418" s="116" t="s">
        <v>609</v>
      </c>
      <c r="D418" s="117">
        <v>2.4</v>
      </c>
      <c r="E418" s="191">
        <v>44000</v>
      </c>
      <c r="F418" s="9" t="s">
        <v>99</v>
      </c>
      <c r="G418" s="192">
        <v>0.4667</v>
      </c>
      <c r="H418" s="122" t="s">
        <v>1918</v>
      </c>
    </row>
    <row r="419" spans="2:8" x14ac:dyDescent="0.3">
      <c r="B419" s="183" t="s">
        <v>610</v>
      </c>
      <c r="C419" s="116" t="s">
        <v>609</v>
      </c>
      <c r="D419" s="117">
        <v>3.34</v>
      </c>
      <c r="E419" s="191">
        <v>44000</v>
      </c>
      <c r="F419" s="9" t="s">
        <v>99</v>
      </c>
      <c r="G419" s="192">
        <v>0.61990000000000001</v>
      </c>
      <c r="H419" s="122" t="s">
        <v>1918</v>
      </c>
    </row>
    <row r="420" spans="2:8" x14ac:dyDescent="0.3">
      <c r="B420" s="183" t="s">
        <v>611</v>
      </c>
      <c r="C420" s="116" t="s">
        <v>609</v>
      </c>
      <c r="D420" s="117">
        <v>5.61</v>
      </c>
      <c r="E420" s="191">
        <v>44000</v>
      </c>
      <c r="F420" s="9" t="s">
        <v>99</v>
      </c>
      <c r="G420" s="192">
        <v>0.94469999999999998</v>
      </c>
      <c r="H420" s="122" t="s">
        <v>1918</v>
      </c>
    </row>
    <row r="421" spans="2:8" x14ac:dyDescent="0.3">
      <c r="B421" s="186" t="s">
        <v>612</v>
      </c>
      <c r="C421" s="19" t="s">
        <v>609</v>
      </c>
      <c r="D421" s="20">
        <v>8.23</v>
      </c>
      <c r="E421" s="143">
        <v>44000</v>
      </c>
      <c r="F421" s="21" t="s">
        <v>99</v>
      </c>
      <c r="G421" s="22">
        <v>1.7453000000000001</v>
      </c>
      <c r="H421" s="123" t="s">
        <v>1918</v>
      </c>
    </row>
    <row r="422" spans="2:8" x14ac:dyDescent="0.3">
      <c r="B422" s="183" t="s">
        <v>613</v>
      </c>
      <c r="C422" s="116" t="s">
        <v>614</v>
      </c>
      <c r="D422" s="117">
        <v>2.44</v>
      </c>
      <c r="E422" s="191">
        <v>44000</v>
      </c>
      <c r="F422" s="9" t="s">
        <v>99</v>
      </c>
      <c r="G422" s="192">
        <v>0.55249999999999999</v>
      </c>
      <c r="H422" s="122" t="s">
        <v>1918</v>
      </c>
    </row>
    <row r="423" spans="2:8" x14ac:dyDescent="0.3">
      <c r="B423" s="183" t="s">
        <v>615</v>
      </c>
      <c r="C423" s="116" t="s">
        <v>614</v>
      </c>
      <c r="D423" s="117">
        <v>3.48</v>
      </c>
      <c r="E423" s="191">
        <v>44000</v>
      </c>
      <c r="F423" s="9" t="s">
        <v>99</v>
      </c>
      <c r="G423" s="192">
        <v>0.70009999999999994</v>
      </c>
      <c r="H423" s="122" t="s">
        <v>1918</v>
      </c>
    </row>
    <row r="424" spans="2:8" x14ac:dyDescent="0.3">
      <c r="B424" s="183" t="s">
        <v>616</v>
      </c>
      <c r="C424" s="116" t="s">
        <v>614</v>
      </c>
      <c r="D424" s="117">
        <v>5.88</v>
      </c>
      <c r="E424" s="191">
        <v>44000</v>
      </c>
      <c r="F424" s="9" t="s">
        <v>99</v>
      </c>
      <c r="G424" s="192">
        <v>1.0630999999999999</v>
      </c>
      <c r="H424" s="122" t="s">
        <v>1918</v>
      </c>
    </row>
    <row r="425" spans="2:8" x14ac:dyDescent="0.3">
      <c r="B425" s="186" t="s">
        <v>617</v>
      </c>
      <c r="C425" s="19" t="s">
        <v>614</v>
      </c>
      <c r="D425" s="20">
        <v>9.9600000000000009</v>
      </c>
      <c r="E425" s="143">
        <v>44000</v>
      </c>
      <c r="F425" s="21" t="s">
        <v>99</v>
      </c>
      <c r="G425" s="22">
        <v>1.9825999999999999</v>
      </c>
      <c r="H425" s="123" t="s">
        <v>1918</v>
      </c>
    </row>
    <row r="426" spans="2:8" x14ac:dyDescent="0.3">
      <c r="B426" s="183" t="s">
        <v>618</v>
      </c>
      <c r="C426" s="116" t="s">
        <v>619</v>
      </c>
      <c r="D426" s="117">
        <v>2.2000000000000002</v>
      </c>
      <c r="E426" s="191">
        <v>44000</v>
      </c>
      <c r="F426" s="9" t="s">
        <v>99</v>
      </c>
      <c r="G426" s="192">
        <v>0.496</v>
      </c>
      <c r="H426" s="122" t="s">
        <v>1918</v>
      </c>
    </row>
    <row r="427" spans="2:8" x14ac:dyDescent="0.3">
      <c r="B427" s="183" t="s">
        <v>620</v>
      </c>
      <c r="C427" s="116" t="s">
        <v>619</v>
      </c>
      <c r="D427" s="117">
        <v>3.18</v>
      </c>
      <c r="E427" s="191">
        <v>44000</v>
      </c>
      <c r="F427" s="9" t="s">
        <v>99</v>
      </c>
      <c r="G427" s="192">
        <v>0.64839999999999998</v>
      </c>
      <c r="H427" s="122" t="s">
        <v>1918</v>
      </c>
    </row>
    <row r="428" spans="2:8" x14ac:dyDescent="0.3">
      <c r="B428" s="183" t="s">
        <v>621</v>
      </c>
      <c r="C428" s="116" t="s">
        <v>619</v>
      </c>
      <c r="D428" s="117">
        <v>4.95</v>
      </c>
      <c r="E428" s="191">
        <v>44000</v>
      </c>
      <c r="F428" s="9" t="s">
        <v>99</v>
      </c>
      <c r="G428" s="192">
        <v>0.92310000000000003</v>
      </c>
      <c r="H428" s="122" t="s">
        <v>1918</v>
      </c>
    </row>
    <row r="429" spans="2:8" x14ac:dyDescent="0.3">
      <c r="B429" s="186" t="s">
        <v>622</v>
      </c>
      <c r="C429" s="19" t="s">
        <v>619</v>
      </c>
      <c r="D429" s="20">
        <v>8.49</v>
      </c>
      <c r="E429" s="143">
        <v>44000</v>
      </c>
      <c r="F429" s="21" t="s">
        <v>99</v>
      </c>
      <c r="G429" s="22">
        <v>1.7004999999999999</v>
      </c>
      <c r="H429" s="123" t="s">
        <v>1918</v>
      </c>
    </row>
    <row r="430" spans="2:8" x14ac:dyDescent="0.3">
      <c r="B430" s="183" t="s">
        <v>623</v>
      </c>
      <c r="C430" s="116" t="s">
        <v>624</v>
      </c>
      <c r="D430" s="117">
        <v>2.79</v>
      </c>
      <c r="E430" s="191">
        <v>44000</v>
      </c>
      <c r="F430" s="9" t="s">
        <v>99</v>
      </c>
      <c r="G430" s="192">
        <v>1.3882000000000001</v>
      </c>
      <c r="H430" s="122" t="s">
        <v>1905</v>
      </c>
    </row>
    <row r="431" spans="2:8" x14ac:dyDescent="0.3">
      <c r="B431" s="183" t="s">
        <v>625</v>
      </c>
      <c r="C431" s="116" t="s">
        <v>624</v>
      </c>
      <c r="D431" s="117">
        <v>6.28</v>
      </c>
      <c r="E431" s="191">
        <v>44000</v>
      </c>
      <c r="F431" s="9" t="s">
        <v>99</v>
      </c>
      <c r="G431" s="192">
        <v>2.0242</v>
      </c>
      <c r="H431" s="122" t="s">
        <v>1905</v>
      </c>
    </row>
    <row r="432" spans="2:8" x14ac:dyDescent="0.3">
      <c r="B432" s="183" t="s">
        <v>626</v>
      </c>
      <c r="C432" s="116" t="s">
        <v>624</v>
      </c>
      <c r="D432" s="117">
        <v>10.9</v>
      </c>
      <c r="E432" s="191">
        <v>44000</v>
      </c>
      <c r="F432" s="9" t="s">
        <v>99</v>
      </c>
      <c r="G432" s="192">
        <v>2.9853999999999998</v>
      </c>
      <c r="H432" s="122" t="s">
        <v>1905</v>
      </c>
    </row>
    <row r="433" spans="2:8" x14ac:dyDescent="0.3">
      <c r="B433" s="186" t="s">
        <v>627</v>
      </c>
      <c r="C433" s="19" t="s">
        <v>624</v>
      </c>
      <c r="D433" s="20">
        <v>18.34</v>
      </c>
      <c r="E433" s="143">
        <v>54400</v>
      </c>
      <c r="F433" s="21" t="s">
        <v>99</v>
      </c>
      <c r="G433" s="22">
        <v>5.2782</v>
      </c>
      <c r="H433" s="123" t="s">
        <v>1905</v>
      </c>
    </row>
    <row r="434" spans="2:8" x14ac:dyDescent="0.3">
      <c r="B434" s="183" t="s">
        <v>628</v>
      </c>
      <c r="C434" s="116" t="s">
        <v>629</v>
      </c>
      <c r="D434" s="117">
        <v>2.58</v>
      </c>
      <c r="E434" s="191">
        <v>44000</v>
      </c>
      <c r="F434" s="9" t="s">
        <v>99</v>
      </c>
      <c r="G434" s="192">
        <v>0.74029999999999996</v>
      </c>
      <c r="H434" s="122" t="s">
        <v>1905</v>
      </c>
    </row>
    <row r="435" spans="2:8" x14ac:dyDescent="0.3">
      <c r="B435" s="183" t="s">
        <v>630</v>
      </c>
      <c r="C435" s="116" t="s">
        <v>629</v>
      </c>
      <c r="D435" s="117">
        <v>4.6500000000000004</v>
      </c>
      <c r="E435" s="191">
        <v>44000</v>
      </c>
      <c r="F435" s="9" t="s">
        <v>99</v>
      </c>
      <c r="G435" s="192">
        <v>1.3132999999999999</v>
      </c>
      <c r="H435" s="122" t="s">
        <v>1905</v>
      </c>
    </row>
    <row r="436" spans="2:8" x14ac:dyDescent="0.3">
      <c r="B436" s="183" t="s">
        <v>631</v>
      </c>
      <c r="C436" s="116" t="s">
        <v>629</v>
      </c>
      <c r="D436" s="117">
        <v>9.57</v>
      </c>
      <c r="E436" s="191">
        <v>44000</v>
      </c>
      <c r="F436" s="9" t="s">
        <v>99</v>
      </c>
      <c r="G436" s="192">
        <v>2.0421999999999998</v>
      </c>
      <c r="H436" s="122" t="s">
        <v>1905</v>
      </c>
    </row>
    <row r="437" spans="2:8" x14ac:dyDescent="0.3">
      <c r="B437" s="186" t="s">
        <v>632</v>
      </c>
      <c r="C437" s="19" t="s">
        <v>629</v>
      </c>
      <c r="D437" s="20">
        <v>14.37</v>
      </c>
      <c r="E437" s="143">
        <v>44000</v>
      </c>
      <c r="F437" s="21" t="s">
        <v>99</v>
      </c>
      <c r="G437" s="22">
        <v>3.6901999999999999</v>
      </c>
      <c r="H437" s="123" t="s">
        <v>1905</v>
      </c>
    </row>
    <row r="438" spans="2:8" x14ac:dyDescent="0.3">
      <c r="B438" s="183" t="s">
        <v>633</v>
      </c>
      <c r="C438" s="116" t="s">
        <v>634</v>
      </c>
      <c r="D438" s="117">
        <v>3.6</v>
      </c>
      <c r="E438" s="191">
        <v>44000</v>
      </c>
      <c r="F438" s="9" t="s">
        <v>99</v>
      </c>
      <c r="G438" s="192">
        <v>1.1588000000000001</v>
      </c>
      <c r="H438" s="122" t="s">
        <v>1905</v>
      </c>
    </row>
    <row r="439" spans="2:8" x14ac:dyDescent="0.3">
      <c r="B439" s="183" t="s">
        <v>635</v>
      </c>
      <c r="C439" s="116" t="s">
        <v>634</v>
      </c>
      <c r="D439" s="117">
        <v>5.37</v>
      </c>
      <c r="E439" s="191">
        <v>44000</v>
      </c>
      <c r="F439" s="9" t="s">
        <v>99</v>
      </c>
      <c r="G439" s="192">
        <v>1.4333</v>
      </c>
      <c r="H439" s="122" t="s">
        <v>1905</v>
      </c>
    </row>
    <row r="440" spans="2:8" x14ac:dyDescent="0.3">
      <c r="B440" s="183" t="s">
        <v>636</v>
      </c>
      <c r="C440" s="116" t="s">
        <v>634</v>
      </c>
      <c r="D440" s="117">
        <v>9.19</v>
      </c>
      <c r="E440" s="191">
        <v>44000</v>
      </c>
      <c r="F440" s="9" t="s">
        <v>99</v>
      </c>
      <c r="G440" s="192">
        <v>2.0478000000000001</v>
      </c>
      <c r="H440" s="122" t="s">
        <v>1905</v>
      </c>
    </row>
    <row r="441" spans="2:8" x14ac:dyDescent="0.3">
      <c r="B441" s="186" t="s">
        <v>637</v>
      </c>
      <c r="C441" s="19" t="s">
        <v>634</v>
      </c>
      <c r="D441" s="20">
        <v>14.41</v>
      </c>
      <c r="E441" s="143">
        <v>44230</v>
      </c>
      <c r="F441" s="21" t="s">
        <v>99</v>
      </c>
      <c r="G441" s="22">
        <v>3.5638000000000001</v>
      </c>
      <c r="H441" s="123" t="s">
        <v>1905</v>
      </c>
    </row>
    <row r="442" spans="2:8" x14ac:dyDescent="0.3">
      <c r="B442" s="183" t="s">
        <v>638</v>
      </c>
      <c r="C442" s="116" t="s">
        <v>639</v>
      </c>
      <c r="D442" s="117">
        <v>4.33</v>
      </c>
      <c r="E442" s="191">
        <v>44000</v>
      </c>
      <c r="F442" s="9" t="s">
        <v>99</v>
      </c>
      <c r="G442" s="192">
        <v>1.2696000000000001</v>
      </c>
      <c r="H442" s="122" t="s">
        <v>1905</v>
      </c>
    </row>
    <row r="443" spans="2:8" x14ac:dyDescent="0.3">
      <c r="B443" s="183" t="s">
        <v>640</v>
      </c>
      <c r="C443" s="116" t="s">
        <v>639</v>
      </c>
      <c r="D443" s="117">
        <v>6.17</v>
      </c>
      <c r="E443" s="191">
        <v>44000</v>
      </c>
      <c r="F443" s="9" t="s">
        <v>99</v>
      </c>
      <c r="G443" s="192">
        <v>1.5944</v>
      </c>
      <c r="H443" s="122" t="s">
        <v>1905</v>
      </c>
    </row>
    <row r="444" spans="2:8" x14ac:dyDescent="0.3">
      <c r="B444" s="183" t="s">
        <v>641</v>
      </c>
      <c r="C444" s="116" t="s">
        <v>639</v>
      </c>
      <c r="D444" s="117">
        <v>10.54</v>
      </c>
      <c r="E444" s="191">
        <v>44000</v>
      </c>
      <c r="F444" s="9" t="s">
        <v>99</v>
      </c>
      <c r="G444" s="192">
        <v>2.3464999999999998</v>
      </c>
      <c r="H444" s="122" t="s">
        <v>1905</v>
      </c>
    </row>
    <row r="445" spans="2:8" x14ac:dyDescent="0.3">
      <c r="B445" s="186" t="s">
        <v>642</v>
      </c>
      <c r="C445" s="19" t="s">
        <v>639</v>
      </c>
      <c r="D445" s="20">
        <v>15.12</v>
      </c>
      <c r="E445" s="143">
        <v>44000</v>
      </c>
      <c r="F445" s="21" t="s">
        <v>99</v>
      </c>
      <c r="G445" s="22">
        <v>3.7054999999999998</v>
      </c>
      <c r="H445" s="123" t="s">
        <v>1905</v>
      </c>
    </row>
    <row r="446" spans="2:8" x14ac:dyDescent="0.3">
      <c r="B446" s="183" t="s">
        <v>643</v>
      </c>
      <c r="C446" s="116" t="s">
        <v>644</v>
      </c>
      <c r="D446" s="117">
        <v>2.61</v>
      </c>
      <c r="E446" s="191">
        <v>44000</v>
      </c>
      <c r="F446" s="9" t="s">
        <v>99</v>
      </c>
      <c r="G446" s="192">
        <v>0.77100000000000002</v>
      </c>
      <c r="H446" s="122" t="s">
        <v>1905</v>
      </c>
    </row>
    <row r="447" spans="2:8" x14ac:dyDescent="0.3">
      <c r="B447" s="183" t="s">
        <v>645</v>
      </c>
      <c r="C447" s="116" t="s">
        <v>644</v>
      </c>
      <c r="D447" s="117">
        <v>3.55</v>
      </c>
      <c r="E447" s="191">
        <v>44000</v>
      </c>
      <c r="F447" s="9" t="s">
        <v>99</v>
      </c>
      <c r="G447" s="192">
        <v>0.95009999999999994</v>
      </c>
      <c r="H447" s="122" t="s">
        <v>1905</v>
      </c>
    </row>
    <row r="448" spans="2:8" x14ac:dyDescent="0.3">
      <c r="B448" s="183" t="s">
        <v>646</v>
      </c>
      <c r="C448" s="116" t="s">
        <v>644</v>
      </c>
      <c r="D448" s="117">
        <v>7.26</v>
      </c>
      <c r="E448" s="191">
        <v>44000</v>
      </c>
      <c r="F448" s="9" t="s">
        <v>99</v>
      </c>
      <c r="G448" s="192">
        <v>1.4887999999999999</v>
      </c>
      <c r="H448" s="122" t="s">
        <v>1905</v>
      </c>
    </row>
    <row r="449" spans="2:8" x14ac:dyDescent="0.3">
      <c r="B449" s="186" t="s">
        <v>647</v>
      </c>
      <c r="C449" s="19" t="s">
        <v>644</v>
      </c>
      <c r="D449" s="20">
        <v>12.5</v>
      </c>
      <c r="E449" s="143">
        <v>44000</v>
      </c>
      <c r="F449" s="21" t="s">
        <v>99</v>
      </c>
      <c r="G449" s="22">
        <v>2.5097</v>
      </c>
      <c r="H449" s="123" t="s">
        <v>1905</v>
      </c>
    </row>
    <row r="450" spans="2:8" x14ac:dyDescent="0.3">
      <c r="B450" s="183" t="s">
        <v>648</v>
      </c>
      <c r="C450" s="116" t="s">
        <v>649</v>
      </c>
      <c r="D450" s="117">
        <v>2.71</v>
      </c>
      <c r="E450" s="191">
        <v>44000</v>
      </c>
      <c r="F450" s="9" t="s">
        <v>99</v>
      </c>
      <c r="G450" s="192">
        <v>1.1253</v>
      </c>
      <c r="H450" s="122" t="s">
        <v>1905</v>
      </c>
    </row>
    <row r="451" spans="2:8" x14ac:dyDescent="0.3">
      <c r="B451" s="183" t="s">
        <v>650</v>
      </c>
      <c r="C451" s="116" t="s">
        <v>649</v>
      </c>
      <c r="D451" s="117">
        <v>4.1900000000000004</v>
      </c>
      <c r="E451" s="191">
        <v>44000</v>
      </c>
      <c r="F451" s="9" t="s">
        <v>99</v>
      </c>
      <c r="G451" s="192">
        <v>1.3706</v>
      </c>
      <c r="H451" s="122" t="s">
        <v>1905</v>
      </c>
    </row>
    <row r="452" spans="2:8" x14ac:dyDescent="0.3">
      <c r="B452" s="183" t="s">
        <v>651</v>
      </c>
      <c r="C452" s="116" t="s">
        <v>649</v>
      </c>
      <c r="D452" s="117">
        <v>7.36</v>
      </c>
      <c r="E452" s="191">
        <v>44000</v>
      </c>
      <c r="F452" s="9" t="s">
        <v>99</v>
      </c>
      <c r="G452" s="192">
        <v>1.9387000000000001</v>
      </c>
      <c r="H452" s="122" t="s">
        <v>1905</v>
      </c>
    </row>
    <row r="453" spans="2:8" x14ac:dyDescent="0.3">
      <c r="B453" s="186" t="s">
        <v>652</v>
      </c>
      <c r="C453" s="19" t="s">
        <v>649</v>
      </c>
      <c r="D453" s="20">
        <v>14.78</v>
      </c>
      <c r="E453" s="143">
        <v>44000</v>
      </c>
      <c r="F453" s="21" t="s">
        <v>99</v>
      </c>
      <c r="G453" s="22">
        <v>3.6671999999999998</v>
      </c>
      <c r="H453" s="123" t="s">
        <v>1905</v>
      </c>
    </row>
    <row r="454" spans="2:8" x14ac:dyDescent="0.3">
      <c r="B454" s="183" t="s">
        <v>653</v>
      </c>
      <c r="C454" s="116" t="s">
        <v>654</v>
      </c>
      <c r="D454" s="117">
        <v>2.09</v>
      </c>
      <c r="E454" s="191">
        <v>44000</v>
      </c>
      <c r="F454" s="9" t="s">
        <v>99</v>
      </c>
      <c r="G454" s="192">
        <v>0.89670000000000005</v>
      </c>
      <c r="H454" s="122" t="s">
        <v>1905</v>
      </c>
    </row>
    <row r="455" spans="2:8" x14ac:dyDescent="0.3">
      <c r="B455" s="183" t="s">
        <v>655</v>
      </c>
      <c r="C455" s="116" t="s">
        <v>654</v>
      </c>
      <c r="D455" s="117">
        <v>3.49</v>
      </c>
      <c r="E455" s="191">
        <v>44000</v>
      </c>
      <c r="F455" s="9" t="s">
        <v>99</v>
      </c>
      <c r="G455" s="192">
        <v>1.1431</v>
      </c>
      <c r="H455" s="122" t="s">
        <v>1905</v>
      </c>
    </row>
    <row r="456" spans="2:8" x14ac:dyDescent="0.3">
      <c r="B456" s="183" t="s">
        <v>656</v>
      </c>
      <c r="C456" s="116" t="s">
        <v>654</v>
      </c>
      <c r="D456" s="117">
        <v>6.03</v>
      </c>
      <c r="E456" s="191">
        <v>44000</v>
      </c>
      <c r="F456" s="9" t="s">
        <v>99</v>
      </c>
      <c r="G456" s="192">
        <v>1.5727</v>
      </c>
      <c r="H456" s="122" t="s">
        <v>1905</v>
      </c>
    </row>
    <row r="457" spans="2:8" x14ac:dyDescent="0.3">
      <c r="B457" s="186" t="s">
        <v>657</v>
      </c>
      <c r="C457" s="19" t="s">
        <v>654</v>
      </c>
      <c r="D457" s="20">
        <v>12.05</v>
      </c>
      <c r="E457" s="143">
        <v>44000</v>
      </c>
      <c r="F457" s="21" t="s">
        <v>99</v>
      </c>
      <c r="G457" s="22">
        <v>2.7770000000000001</v>
      </c>
      <c r="H457" s="123" t="s">
        <v>1905</v>
      </c>
    </row>
    <row r="458" spans="2:8" x14ac:dyDescent="0.3">
      <c r="B458" s="183" t="s">
        <v>658</v>
      </c>
      <c r="C458" s="116" t="s">
        <v>659</v>
      </c>
      <c r="D458" s="117">
        <v>3.32</v>
      </c>
      <c r="E458" s="191">
        <v>44000</v>
      </c>
      <c r="F458" s="9" t="s">
        <v>99</v>
      </c>
      <c r="G458" s="192">
        <v>1.0889</v>
      </c>
      <c r="H458" s="122" t="s">
        <v>1905</v>
      </c>
    </row>
    <row r="459" spans="2:8" x14ac:dyDescent="0.3">
      <c r="B459" s="183" t="s">
        <v>660</v>
      </c>
      <c r="C459" s="116" t="s">
        <v>659</v>
      </c>
      <c r="D459" s="117">
        <v>4.97</v>
      </c>
      <c r="E459" s="191">
        <v>44000</v>
      </c>
      <c r="F459" s="9" t="s">
        <v>99</v>
      </c>
      <c r="G459" s="192">
        <v>1.5244</v>
      </c>
      <c r="H459" s="122" t="s">
        <v>1905</v>
      </c>
    </row>
    <row r="460" spans="2:8" x14ac:dyDescent="0.3">
      <c r="B460" s="183" t="s">
        <v>661</v>
      </c>
      <c r="C460" s="116" t="s">
        <v>659</v>
      </c>
      <c r="D460" s="117">
        <v>8.19</v>
      </c>
      <c r="E460" s="191">
        <v>44000</v>
      </c>
      <c r="F460" s="9" t="s">
        <v>99</v>
      </c>
      <c r="G460" s="192">
        <v>2.3247</v>
      </c>
      <c r="H460" s="122" t="s">
        <v>1905</v>
      </c>
    </row>
    <row r="461" spans="2:8" x14ac:dyDescent="0.3">
      <c r="B461" s="186" t="s">
        <v>662</v>
      </c>
      <c r="C461" s="19" t="s">
        <v>659</v>
      </c>
      <c r="D461" s="20">
        <v>12.54</v>
      </c>
      <c r="E461" s="143">
        <v>44000</v>
      </c>
      <c r="F461" s="21" t="s">
        <v>99</v>
      </c>
      <c r="G461" s="22">
        <v>3.7412999999999998</v>
      </c>
      <c r="H461" s="123" t="s">
        <v>1905</v>
      </c>
    </row>
    <row r="462" spans="2:8" x14ac:dyDescent="0.3">
      <c r="B462" s="183" t="s">
        <v>663</v>
      </c>
      <c r="C462" s="116" t="s">
        <v>664</v>
      </c>
      <c r="D462" s="117">
        <v>4.0199999999999996</v>
      </c>
      <c r="E462" s="191">
        <v>44000</v>
      </c>
      <c r="F462" s="9" t="s">
        <v>99</v>
      </c>
      <c r="G462" s="192">
        <v>1.1627000000000001</v>
      </c>
      <c r="H462" s="122" t="s">
        <v>1905</v>
      </c>
    </row>
    <row r="463" spans="2:8" x14ac:dyDescent="0.3">
      <c r="B463" s="183" t="s">
        <v>665</v>
      </c>
      <c r="C463" s="116" t="s">
        <v>664</v>
      </c>
      <c r="D463" s="117">
        <v>6.62</v>
      </c>
      <c r="E463" s="191">
        <v>44000</v>
      </c>
      <c r="F463" s="9" t="s">
        <v>99</v>
      </c>
      <c r="G463" s="192">
        <v>1.8857999999999999</v>
      </c>
      <c r="H463" s="122" t="s">
        <v>1905</v>
      </c>
    </row>
    <row r="464" spans="2:8" x14ac:dyDescent="0.3">
      <c r="B464" s="183" t="s">
        <v>666</v>
      </c>
      <c r="C464" s="116" t="s">
        <v>664</v>
      </c>
      <c r="D464" s="117">
        <v>11.67</v>
      </c>
      <c r="E464" s="191">
        <v>44000</v>
      </c>
      <c r="F464" s="9" t="s">
        <v>99</v>
      </c>
      <c r="G464" s="192">
        <v>2.7726000000000002</v>
      </c>
      <c r="H464" s="122" t="s">
        <v>1905</v>
      </c>
    </row>
    <row r="465" spans="2:8" x14ac:dyDescent="0.3">
      <c r="B465" s="186" t="s">
        <v>667</v>
      </c>
      <c r="C465" s="19" t="s">
        <v>664</v>
      </c>
      <c r="D465" s="20">
        <v>17.53</v>
      </c>
      <c r="E465" s="143">
        <v>47943</v>
      </c>
      <c r="F465" s="21" t="s">
        <v>99</v>
      </c>
      <c r="G465" s="22">
        <v>4.5143000000000004</v>
      </c>
      <c r="H465" s="123" t="s">
        <v>1905</v>
      </c>
    </row>
    <row r="466" spans="2:8" x14ac:dyDescent="0.3">
      <c r="B466" s="183" t="s">
        <v>668</v>
      </c>
      <c r="C466" s="116" t="s">
        <v>669</v>
      </c>
      <c r="D466" s="117">
        <v>3.49</v>
      </c>
      <c r="E466" s="191">
        <v>44000</v>
      </c>
      <c r="F466" s="9" t="s">
        <v>99</v>
      </c>
      <c r="G466" s="192">
        <v>1.4799</v>
      </c>
      <c r="H466" s="122" t="s">
        <v>1905</v>
      </c>
    </row>
    <row r="467" spans="2:8" x14ac:dyDescent="0.3">
      <c r="B467" s="183" t="s">
        <v>670</v>
      </c>
      <c r="C467" s="116" t="s">
        <v>669</v>
      </c>
      <c r="D467" s="117">
        <v>5.75</v>
      </c>
      <c r="E467" s="191">
        <v>44000</v>
      </c>
      <c r="F467" s="9" t="s">
        <v>99</v>
      </c>
      <c r="G467" s="192">
        <v>1.843</v>
      </c>
      <c r="H467" s="122" t="s">
        <v>1905</v>
      </c>
    </row>
    <row r="468" spans="2:8" x14ac:dyDescent="0.3">
      <c r="B468" s="183" t="s">
        <v>671</v>
      </c>
      <c r="C468" s="116" t="s">
        <v>669</v>
      </c>
      <c r="D468" s="117">
        <v>10.28</v>
      </c>
      <c r="E468" s="191">
        <v>44000</v>
      </c>
      <c r="F468" s="9" t="s">
        <v>99</v>
      </c>
      <c r="G468" s="192">
        <v>2.6055000000000001</v>
      </c>
      <c r="H468" s="122" t="s">
        <v>1905</v>
      </c>
    </row>
    <row r="469" spans="2:8" x14ac:dyDescent="0.3">
      <c r="B469" s="186" t="s">
        <v>672</v>
      </c>
      <c r="C469" s="19" t="s">
        <v>669</v>
      </c>
      <c r="D469" s="20">
        <v>15.52</v>
      </c>
      <c r="E469" s="143">
        <v>44000</v>
      </c>
      <c r="F469" s="21" t="s">
        <v>99</v>
      </c>
      <c r="G469" s="22">
        <v>3.9502999999999999</v>
      </c>
      <c r="H469" s="123" t="s">
        <v>1905</v>
      </c>
    </row>
    <row r="470" spans="2:8" x14ac:dyDescent="0.3">
      <c r="B470" s="183" t="s">
        <v>673</v>
      </c>
      <c r="C470" s="116" t="s">
        <v>674</v>
      </c>
      <c r="D470" s="117">
        <v>2.14</v>
      </c>
      <c r="E470" s="191">
        <v>44000</v>
      </c>
      <c r="F470" s="9" t="s">
        <v>99</v>
      </c>
      <c r="G470" s="192">
        <v>1.1341000000000001</v>
      </c>
      <c r="H470" s="122" t="s">
        <v>1905</v>
      </c>
    </row>
    <row r="471" spans="2:8" x14ac:dyDescent="0.3">
      <c r="B471" s="183" t="s">
        <v>675</v>
      </c>
      <c r="C471" s="116" t="s">
        <v>674</v>
      </c>
      <c r="D471" s="117">
        <v>4.07</v>
      </c>
      <c r="E471" s="191">
        <v>44000</v>
      </c>
      <c r="F471" s="9" t="s">
        <v>99</v>
      </c>
      <c r="G471" s="192">
        <v>1.3314999999999999</v>
      </c>
      <c r="H471" s="122" t="s">
        <v>1905</v>
      </c>
    </row>
    <row r="472" spans="2:8" x14ac:dyDescent="0.3">
      <c r="B472" s="183" t="s">
        <v>676</v>
      </c>
      <c r="C472" s="116" t="s">
        <v>674</v>
      </c>
      <c r="D472" s="117">
        <v>10.75</v>
      </c>
      <c r="E472" s="191">
        <v>44000</v>
      </c>
      <c r="F472" s="9" t="s">
        <v>99</v>
      </c>
      <c r="G472" s="192">
        <v>2.0657999999999999</v>
      </c>
      <c r="H472" s="122" t="s">
        <v>1905</v>
      </c>
    </row>
    <row r="473" spans="2:8" x14ac:dyDescent="0.3">
      <c r="B473" s="186" t="s">
        <v>677</v>
      </c>
      <c r="C473" s="19" t="s">
        <v>674</v>
      </c>
      <c r="D473" s="20">
        <v>16</v>
      </c>
      <c r="E473" s="143">
        <v>47848</v>
      </c>
      <c r="F473" s="21" t="s">
        <v>99</v>
      </c>
      <c r="G473" s="22">
        <v>3.2138</v>
      </c>
      <c r="H473" s="123" t="s">
        <v>1905</v>
      </c>
    </row>
    <row r="474" spans="2:8" x14ac:dyDescent="0.3">
      <c r="B474" s="183" t="s">
        <v>678</v>
      </c>
      <c r="C474" s="116" t="s">
        <v>679</v>
      </c>
      <c r="D474" s="117">
        <v>3.1</v>
      </c>
      <c r="E474" s="191">
        <v>44000</v>
      </c>
      <c r="F474" s="9" t="s">
        <v>99</v>
      </c>
      <c r="G474" s="192">
        <v>1.0092000000000001</v>
      </c>
      <c r="H474" s="122" t="s">
        <v>1905</v>
      </c>
    </row>
    <row r="475" spans="2:8" x14ac:dyDescent="0.3">
      <c r="B475" s="183" t="s">
        <v>680</v>
      </c>
      <c r="C475" s="116" t="s">
        <v>679</v>
      </c>
      <c r="D475" s="117">
        <v>4.74</v>
      </c>
      <c r="E475" s="191">
        <v>44000</v>
      </c>
      <c r="F475" s="9" t="s">
        <v>99</v>
      </c>
      <c r="G475" s="192">
        <v>1.3002</v>
      </c>
      <c r="H475" s="122" t="s">
        <v>1905</v>
      </c>
    </row>
    <row r="476" spans="2:8" x14ac:dyDescent="0.3">
      <c r="B476" s="183" t="s">
        <v>681</v>
      </c>
      <c r="C476" s="116" t="s">
        <v>679</v>
      </c>
      <c r="D476" s="117">
        <v>7.73</v>
      </c>
      <c r="E476" s="191">
        <v>44000</v>
      </c>
      <c r="F476" s="9" t="s">
        <v>99</v>
      </c>
      <c r="G476" s="192">
        <v>1.8499000000000001</v>
      </c>
      <c r="H476" s="122" t="s">
        <v>1905</v>
      </c>
    </row>
    <row r="477" spans="2:8" x14ac:dyDescent="0.3">
      <c r="B477" s="186" t="s">
        <v>682</v>
      </c>
      <c r="C477" s="19" t="s">
        <v>679</v>
      </c>
      <c r="D477" s="20">
        <v>11.61</v>
      </c>
      <c r="E477" s="143">
        <v>44000</v>
      </c>
      <c r="F477" s="21" t="s">
        <v>99</v>
      </c>
      <c r="G477" s="22">
        <v>2.7887</v>
      </c>
      <c r="H477" s="123" t="s">
        <v>1905</v>
      </c>
    </row>
    <row r="478" spans="2:8" x14ac:dyDescent="0.3">
      <c r="B478" s="183" t="s">
        <v>683</v>
      </c>
      <c r="C478" s="116" t="s">
        <v>684</v>
      </c>
      <c r="D478" s="117">
        <v>1.46</v>
      </c>
      <c r="E478" s="191">
        <v>44000</v>
      </c>
      <c r="F478" s="9" t="s">
        <v>99</v>
      </c>
      <c r="G478" s="192">
        <v>0.81699999999999995</v>
      </c>
      <c r="H478" s="122" t="s">
        <v>1905</v>
      </c>
    </row>
    <row r="479" spans="2:8" x14ac:dyDescent="0.3">
      <c r="B479" s="183" t="s">
        <v>685</v>
      </c>
      <c r="C479" s="116" t="s">
        <v>684</v>
      </c>
      <c r="D479" s="117">
        <v>2.4300000000000002</v>
      </c>
      <c r="E479" s="191">
        <v>44000</v>
      </c>
      <c r="F479" s="9" t="s">
        <v>99</v>
      </c>
      <c r="G479" s="192">
        <v>1.0422</v>
      </c>
      <c r="H479" s="122" t="s">
        <v>1905</v>
      </c>
    </row>
    <row r="480" spans="2:8" x14ac:dyDescent="0.3">
      <c r="B480" s="183" t="s">
        <v>686</v>
      </c>
      <c r="C480" s="116" t="s">
        <v>684</v>
      </c>
      <c r="D480" s="117">
        <v>5.0199999999999996</v>
      </c>
      <c r="E480" s="191">
        <v>44000</v>
      </c>
      <c r="F480" s="9" t="s">
        <v>99</v>
      </c>
      <c r="G480" s="192">
        <v>1.5486</v>
      </c>
      <c r="H480" s="122" t="s">
        <v>1905</v>
      </c>
    </row>
    <row r="481" spans="2:8" x14ac:dyDescent="0.3">
      <c r="B481" s="186" t="s">
        <v>687</v>
      </c>
      <c r="C481" s="19" t="s">
        <v>684</v>
      </c>
      <c r="D481" s="20">
        <v>9.86</v>
      </c>
      <c r="E481" s="143">
        <v>44000</v>
      </c>
      <c r="F481" s="21" t="s">
        <v>99</v>
      </c>
      <c r="G481" s="22">
        <v>2.4986000000000002</v>
      </c>
      <c r="H481" s="123" t="s">
        <v>1905</v>
      </c>
    </row>
    <row r="482" spans="2:8" x14ac:dyDescent="0.3">
      <c r="B482" s="183" t="s">
        <v>688</v>
      </c>
      <c r="C482" s="116" t="s">
        <v>689</v>
      </c>
      <c r="D482" s="117">
        <v>3.1</v>
      </c>
      <c r="E482" s="191">
        <v>44000</v>
      </c>
      <c r="F482" s="9" t="s">
        <v>99</v>
      </c>
      <c r="G482" s="192">
        <v>0.64580000000000004</v>
      </c>
      <c r="H482" s="122" t="s">
        <v>1910</v>
      </c>
    </row>
    <row r="483" spans="2:8" x14ac:dyDescent="0.3">
      <c r="B483" s="183" t="s">
        <v>690</v>
      </c>
      <c r="C483" s="116" t="s">
        <v>689</v>
      </c>
      <c r="D483" s="117">
        <v>4.33</v>
      </c>
      <c r="E483" s="191">
        <v>44000</v>
      </c>
      <c r="F483" s="9" t="s">
        <v>99</v>
      </c>
      <c r="G483" s="192">
        <v>0.83379999999999999</v>
      </c>
      <c r="H483" s="122" t="s">
        <v>1910</v>
      </c>
    </row>
    <row r="484" spans="2:8" x14ac:dyDescent="0.3">
      <c r="B484" s="183" t="s">
        <v>691</v>
      </c>
      <c r="C484" s="116" t="s">
        <v>689</v>
      </c>
      <c r="D484" s="117">
        <v>6.86</v>
      </c>
      <c r="E484" s="191">
        <v>44000</v>
      </c>
      <c r="F484" s="9" t="s">
        <v>99</v>
      </c>
      <c r="G484" s="192">
        <v>1.1758999999999999</v>
      </c>
      <c r="H484" s="122" t="s">
        <v>1910</v>
      </c>
    </row>
    <row r="485" spans="2:8" x14ac:dyDescent="0.3">
      <c r="B485" s="186" t="s">
        <v>692</v>
      </c>
      <c r="C485" s="19" t="s">
        <v>689</v>
      </c>
      <c r="D485" s="20">
        <v>10.5</v>
      </c>
      <c r="E485" s="143">
        <v>44000</v>
      </c>
      <c r="F485" s="21" t="s">
        <v>99</v>
      </c>
      <c r="G485" s="22">
        <v>1.8353999999999999</v>
      </c>
      <c r="H485" s="123" t="s">
        <v>1910</v>
      </c>
    </row>
    <row r="486" spans="2:8" x14ac:dyDescent="0.3">
      <c r="B486" s="183" t="s">
        <v>693</v>
      </c>
      <c r="C486" s="116" t="s">
        <v>694</v>
      </c>
      <c r="D486" s="117">
        <v>2.74</v>
      </c>
      <c r="E486" s="191">
        <v>44000</v>
      </c>
      <c r="F486" s="9" t="s">
        <v>99</v>
      </c>
      <c r="G486" s="192">
        <v>0.63419999999999999</v>
      </c>
      <c r="H486" s="122" t="s">
        <v>1906</v>
      </c>
    </row>
    <row r="487" spans="2:8" x14ac:dyDescent="0.3">
      <c r="B487" s="183" t="s">
        <v>695</v>
      </c>
      <c r="C487" s="116" t="s">
        <v>694</v>
      </c>
      <c r="D487" s="117">
        <v>3.46</v>
      </c>
      <c r="E487" s="191">
        <v>44000</v>
      </c>
      <c r="F487" s="9" t="s">
        <v>99</v>
      </c>
      <c r="G487" s="192">
        <v>0.79010000000000002</v>
      </c>
      <c r="H487" s="122" t="s">
        <v>1906</v>
      </c>
    </row>
    <row r="488" spans="2:8" x14ac:dyDescent="0.3">
      <c r="B488" s="183" t="s">
        <v>696</v>
      </c>
      <c r="C488" s="116" t="s">
        <v>694</v>
      </c>
      <c r="D488" s="117">
        <v>5.22</v>
      </c>
      <c r="E488" s="191">
        <v>44000</v>
      </c>
      <c r="F488" s="9" t="s">
        <v>99</v>
      </c>
      <c r="G488" s="192">
        <v>1.1416999999999999</v>
      </c>
      <c r="H488" s="122" t="s">
        <v>1906</v>
      </c>
    </row>
    <row r="489" spans="2:8" x14ac:dyDescent="0.3">
      <c r="B489" s="186" t="s">
        <v>697</v>
      </c>
      <c r="C489" s="19" t="s">
        <v>694</v>
      </c>
      <c r="D489" s="20">
        <v>9.5399999999999991</v>
      </c>
      <c r="E489" s="143">
        <v>44000</v>
      </c>
      <c r="F489" s="21" t="s">
        <v>99</v>
      </c>
      <c r="G489" s="22">
        <v>2.0966</v>
      </c>
      <c r="H489" s="123" t="s">
        <v>1906</v>
      </c>
    </row>
    <row r="490" spans="2:8" x14ac:dyDescent="0.3">
      <c r="B490" s="183" t="s">
        <v>698</v>
      </c>
      <c r="C490" s="116" t="s">
        <v>699</v>
      </c>
      <c r="D490" s="117">
        <v>2.4900000000000002</v>
      </c>
      <c r="E490" s="191">
        <v>44000</v>
      </c>
      <c r="F490" s="9" t="s">
        <v>99</v>
      </c>
      <c r="G490" s="192">
        <v>0.60260000000000002</v>
      </c>
      <c r="H490" s="122" t="s">
        <v>1906</v>
      </c>
    </row>
    <row r="491" spans="2:8" x14ac:dyDescent="0.3">
      <c r="B491" s="183" t="s">
        <v>700</v>
      </c>
      <c r="C491" s="116" t="s">
        <v>699</v>
      </c>
      <c r="D491" s="117">
        <v>3.44</v>
      </c>
      <c r="E491" s="191">
        <v>44000</v>
      </c>
      <c r="F491" s="9" t="s">
        <v>99</v>
      </c>
      <c r="G491" s="192">
        <v>0.76829999999999998</v>
      </c>
      <c r="H491" s="122" t="s">
        <v>1906</v>
      </c>
    </row>
    <row r="492" spans="2:8" x14ac:dyDescent="0.3">
      <c r="B492" s="183" t="s">
        <v>701</v>
      </c>
      <c r="C492" s="116" t="s">
        <v>699</v>
      </c>
      <c r="D492" s="117">
        <v>5.15</v>
      </c>
      <c r="E492" s="191">
        <v>44000</v>
      </c>
      <c r="F492" s="9" t="s">
        <v>99</v>
      </c>
      <c r="G492" s="192">
        <v>1.1133</v>
      </c>
      <c r="H492" s="122" t="s">
        <v>1906</v>
      </c>
    </row>
    <row r="493" spans="2:8" x14ac:dyDescent="0.3">
      <c r="B493" s="186" t="s">
        <v>702</v>
      </c>
      <c r="C493" s="19" t="s">
        <v>699</v>
      </c>
      <c r="D493" s="20">
        <v>9.31</v>
      </c>
      <c r="E493" s="143">
        <v>44000</v>
      </c>
      <c r="F493" s="21" t="s">
        <v>99</v>
      </c>
      <c r="G493" s="22">
        <v>2.1000999999999999</v>
      </c>
      <c r="H493" s="123" t="s">
        <v>1906</v>
      </c>
    </row>
    <row r="494" spans="2:8" x14ac:dyDescent="0.3">
      <c r="B494" s="183" t="s">
        <v>703</v>
      </c>
      <c r="C494" s="116" t="s">
        <v>704</v>
      </c>
      <c r="D494" s="117">
        <v>2.2999999999999998</v>
      </c>
      <c r="E494" s="191">
        <v>44000</v>
      </c>
      <c r="F494" s="9" t="s">
        <v>99</v>
      </c>
      <c r="G494" s="192">
        <v>0.52329999999999999</v>
      </c>
      <c r="H494" s="122" t="s">
        <v>1906</v>
      </c>
    </row>
    <row r="495" spans="2:8" x14ac:dyDescent="0.3">
      <c r="B495" s="183" t="s">
        <v>705</v>
      </c>
      <c r="C495" s="116" t="s">
        <v>704</v>
      </c>
      <c r="D495" s="117">
        <v>3.36</v>
      </c>
      <c r="E495" s="191">
        <v>44000</v>
      </c>
      <c r="F495" s="9" t="s">
        <v>99</v>
      </c>
      <c r="G495" s="192">
        <v>0.69869999999999999</v>
      </c>
      <c r="H495" s="122" t="s">
        <v>1906</v>
      </c>
    </row>
    <row r="496" spans="2:8" x14ac:dyDescent="0.3">
      <c r="B496" s="183" t="s">
        <v>706</v>
      </c>
      <c r="C496" s="116" t="s">
        <v>704</v>
      </c>
      <c r="D496" s="117">
        <v>5.47</v>
      </c>
      <c r="E496" s="191">
        <v>44000</v>
      </c>
      <c r="F496" s="9" t="s">
        <v>99</v>
      </c>
      <c r="G496" s="192">
        <v>1.0074000000000001</v>
      </c>
      <c r="H496" s="122" t="s">
        <v>1906</v>
      </c>
    </row>
    <row r="497" spans="2:8" x14ac:dyDescent="0.3">
      <c r="B497" s="186" t="s">
        <v>707</v>
      </c>
      <c r="C497" s="19" t="s">
        <v>704</v>
      </c>
      <c r="D497" s="20">
        <v>9.89</v>
      </c>
      <c r="E497" s="143">
        <v>44000</v>
      </c>
      <c r="F497" s="21" t="s">
        <v>99</v>
      </c>
      <c r="G497" s="22">
        <v>1.8374999999999999</v>
      </c>
      <c r="H497" s="123" t="s">
        <v>1906</v>
      </c>
    </row>
    <row r="498" spans="2:8" x14ac:dyDescent="0.3">
      <c r="B498" s="183" t="s">
        <v>708</v>
      </c>
      <c r="C498" s="116" t="s">
        <v>709</v>
      </c>
      <c r="D498" s="117">
        <v>2.96</v>
      </c>
      <c r="E498" s="191">
        <v>44000</v>
      </c>
      <c r="F498" s="9" t="s">
        <v>99</v>
      </c>
      <c r="G498" s="192">
        <v>0.50409999999999999</v>
      </c>
      <c r="H498" s="122" t="s">
        <v>1906</v>
      </c>
    </row>
    <row r="499" spans="2:8" x14ac:dyDescent="0.3">
      <c r="B499" s="183" t="s">
        <v>710</v>
      </c>
      <c r="C499" s="116" t="s">
        <v>709</v>
      </c>
      <c r="D499" s="117">
        <v>3.59</v>
      </c>
      <c r="E499" s="191">
        <v>44000</v>
      </c>
      <c r="F499" s="9" t="s">
        <v>99</v>
      </c>
      <c r="G499" s="192">
        <v>0.67430000000000001</v>
      </c>
      <c r="H499" s="122" t="s">
        <v>1906</v>
      </c>
    </row>
    <row r="500" spans="2:8" x14ac:dyDescent="0.3">
      <c r="B500" s="183" t="s">
        <v>711</v>
      </c>
      <c r="C500" s="116" t="s">
        <v>709</v>
      </c>
      <c r="D500" s="117">
        <v>5.49</v>
      </c>
      <c r="E500" s="191">
        <v>44000</v>
      </c>
      <c r="F500" s="9" t="s">
        <v>99</v>
      </c>
      <c r="G500" s="192">
        <v>1.0095000000000001</v>
      </c>
      <c r="H500" s="122" t="s">
        <v>1906</v>
      </c>
    </row>
    <row r="501" spans="2:8" x14ac:dyDescent="0.3">
      <c r="B501" s="186" t="s">
        <v>712</v>
      </c>
      <c r="C501" s="19" t="s">
        <v>709</v>
      </c>
      <c r="D501" s="20">
        <v>9.76</v>
      </c>
      <c r="E501" s="143">
        <v>44000</v>
      </c>
      <c r="F501" s="21" t="s">
        <v>99</v>
      </c>
      <c r="G501" s="22">
        <v>1.8117000000000001</v>
      </c>
      <c r="H501" s="123" t="s">
        <v>1906</v>
      </c>
    </row>
    <row r="502" spans="2:8" x14ac:dyDescent="0.3">
      <c r="B502" s="183" t="s">
        <v>713</v>
      </c>
      <c r="C502" s="116" t="s">
        <v>714</v>
      </c>
      <c r="D502" s="117">
        <v>3.14</v>
      </c>
      <c r="E502" s="191">
        <v>44000</v>
      </c>
      <c r="F502" s="9" t="s">
        <v>99</v>
      </c>
      <c r="G502" s="192">
        <v>0.55030000000000001</v>
      </c>
      <c r="H502" s="122" t="s">
        <v>1906</v>
      </c>
    </row>
    <row r="503" spans="2:8" x14ac:dyDescent="0.3">
      <c r="B503" s="183" t="s">
        <v>715</v>
      </c>
      <c r="C503" s="116" t="s">
        <v>714</v>
      </c>
      <c r="D503" s="117">
        <v>4.13</v>
      </c>
      <c r="E503" s="191">
        <v>44000</v>
      </c>
      <c r="F503" s="9" t="s">
        <v>99</v>
      </c>
      <c r="G503" s="192">
        <v>0.71650000000000003</v>
      </c>
      <c r="H503" s="122" t="s">
        <v>1906</v>
      </c>
    </row>
    <row r="504" spans="2:8" x14ac:dyDescent="0.3">
      <c r="B504" s="183" t="s">
        <v>716</v>
      </c>
      <c r="C504" s="116" t="s">
        <v>714</v>
      </c>
      <c r="D504" s="117">
        <v>6.23</v>
      </c>
      <c r="E504" s="191">
        <v>44000</v>
      </c>
      <c r="F504" s="9" t="s">
        <v>99</v>
      </c>
      <c r="G504" s="192">
        <v>1.0419</v>
      </c>
      <c r="H504" s="122" t="s">
        <v>1906</v>
      </c>
    </row>
    <row r="505" spans="2:8" x14ac:dyDescent="0.3">
      <c r="B505" s="186" t="s">
        <v>717</v>
      </c>
      <c r="C505" s="19" t="s">
        <v>714</v>
      </c>
      <c r="D505" s="20">
        <v>11.39</v>
      </c>
      <c r="E505" s="143">
        <v>44000</v>
      </c>
      <c r="F505" s="21" t="s">
        <v>99</v>
      </c>
      <c r="G505" s="22">
        <v>1.8087</v>
      </c>
      <c r="H505" s="123" t="s">
        <v>1906</v>
      </c>
    </row>
    <row r="506" spans="2:8" x14ac:dyDescent="0.3">
      <c r="B506" s="183" t="s">
        <v>718</v>
      </c>
      <c r="C506" s="116" t="s">
        <v>719</v>
      </c>
      <c r="D506" s="117">
        <v>2.98</v>
      </c>
      <c r="E506" s="191">
        <v>44000</v>
      </c>
      <c r="F506" s="9" t="s">
        <v>99</v>
      </c>
      <c r="G506" s="192">
        <v>0.59630000000000005</v>
      </c>
      <c r="H506" s="122" t="s">
        <v>1906</v>
      </c>
    </row>
    <row r="507" spans="2:8" x14ac:dyDescent="0.3">
      <c r="B507" s="183" t="s">
        <v>720</v>
      </c>
      <c r="C507" s="116" t="s">
        <v>719</v>
      </c>
      <c r="D507" s="117">
        <v>3.83</v>
      </c>
      <c r="E507" s="191">
        <v>44000</v>
      </c>
      <c r="F507" s="9" t="s">
        <v>99</v>
      </c>
      <c r="G507" s="192">
        <v>0.73199999999999998</v>
      </c>
      <c r="H507" s="122" t="s">
        <v>1906</v>
      </c>
    </row>
    <row r="508" spans="2:8" x14ac:dyDescent="0.3">
      <c r="B508" s="183" t="s">
        <v>721</v>
      </c>
      <c r="C508" s="116" t="s">
        <v>719</v>
      </c>
      <c r="D508" s="117">
        <v>6.04</v>
      </c>
      <c r="E508" s="191">
        <v>44000</v>
      </c>
      <c r="F508" s="9" t="s">
        <v>99</v>
      </c>
      <c r="G508" s="192">
        <v>1.0437000000000001</v>
      </c>
      <c r="H508" s="122" t="s">
        <v>1906</v>
      </c>
    </row>
    <row r="509" spans="2:8" x14ac:dyDescent="0.3">
      <c r="B509" s="186" t="s">
        <v>722</v>
      </c>
      <c r="C509" s="19" t="s">
        <v>719</v>
      </c>
      <c r="D509" s="20">
        <v>8.3000000000000007</v>
      </c>
      <c r="E509" s="143">
        <v>44000</v>
      </c>
      <c r="F509" s="21" t="s">
        <v>99</v>
      </c>
      <c r="G509" s="22">
        <v>1.5327999999999999</v>
      </c>
      <c r="H509" s="123" t="s">
        <v>1906</v>
      </c>
    </row>
    <row r="510" spans="2:8" x14ac:dyDescent="0.3">
      <c r="B510" s="183" t="s">
        <v>723</v>
      </c>
      <c r="C510" s="116" t="s">
        <v>724</v>
      </c>
      <c r="D510" s="117">
        <v>2.74</v>
      </c>
      <c r="E510" s="191">
        <v>44000</v>
      </c>
      <c r="F510" s="9" t="s">
        <v>99</v>
      </c>
      <c r="G510" s="192">
        <v>0.4602</v>
      </c>
      <c r="H510" s="122" t="s">
        <v>1906</v>
      </c>
    </row>
    <row r="511" spans="2:8" x14ac:dyDescent="0.3">
      <c r="B511" s="183" t="s">
        <v>725</v>
      </c>
      <c r="C511" s="116" t="s">
        <v>724</v>
      </c>
      <c r="D511" s="117">
        <v>3.7</v>
      </c>
      <c r="E511" s="191">
        <v>44000</v>
      </c>
      <c r="F511" s="9" t="s">
        <v>99</v>
      </c>
      <c r="G511" s="192">
        <v>0.59719999999999995</v>
      </c>
      <c r="H511" s="122" t="s">
        <v>1906</v>
      </c>
    </row>
    <row r="512" spans="2:8" x14ac:dyDescent="0.3">
      <c r="B512" s="183" t="s">
        <v>726</v>
      </c>
      <c r="C512" s="116" t="s">
        <v>724</v>
      </c>
      <c r="D512" s="117">
        <v>5.9</v>
      </c>
      <c r="E512" s="191">
        <v>44000</v>
      </c>
      <c r="F512" s="9" t="s">
        <v>99</v>
      </c>
      <c r="G512" s="192">
        <v>0.90149999999999997</v>
      </c>
      <c r="H512" s="122" t="s">
        <v>1906</v>
      </c>
    </row>
    <row r="513" spans="2:8" x14ac:dyDescent="0.3">
      <c r="B513" s="186" t="s">
        <v>727</v>
      </c>
      <c r="C513" s="19" t="s">
        <v>724</v>
      </c>
      <c r="D513" s="20">
        <v>9.64</v>
      </c>
      <c r="E513" s="143">
        <v>44000</v>
      </c>
      <c r="F513" s="21" t="s">
        <v>99</v>
      </c>
      <c r="G513" s="22">
        <v>1.5758000000000001</v>
      </c>
      <c r="H513" s="123" t="s">
        <v>1906</v>
      </c>
    </row>
    <row r="514" spans="2:8" x14ac:dyDescent="0.3">
      <c r="B514" s="183" t="s">
        <v>728</v>
      </c>
      <c r="C514" s="116" t="s">
        <v>729</v>
      </c>
      <c r="D514" s="117">
        <v>3.25</v>
      </c>
      <c r="E514" s="191">
        <v>44000</v>
      </c>
      <c r="F514" s="9" t="s">
        <v>99</v>
      </c>
      <c r="G514" s="192">
        <v>0.53100000000000003</v>
      </c>
      <c r="H514" s="122" t="s">
        <v>1906</v>
      </c>
    </row>
    <row r="515" spans="2:8" x14ac:dyDescent="0.3">
      <c r="B515" s="183" t="s">
        <v>730</v>
      </c>
      <c r="C515" s="116" t="s">
        <v>729</v>
      </c>
      <c r="D515" s="117">
        <v>4.47</v>
      </c>
      <c r="E515" s="191">
        <v>44000</v>
      </c>
      <c r="F515" s="9" t="s">
        <v>99</v>
      </c>
      <c r="G515" s="192">
        <v>0.70430000000000004</v>
      </c>
      <c r="H515" s="122" t="s">
        <v>1906</v>
      </c>
    </row>
    <row r="516" spans="2:8" x14ac:dyDescent="0.3">
      <c r="B516" s="183" t="s">
        <v>731</v>
      </c>
      <c r="C516" s="116" t="s">
        <v>729</v>
      </c>
      <c r="D516" s="117">
        <v>6.7</v>
      </c>
      <c r="E516" s="191">
        <v>44000</v>
      </c>
      <c r="F516" s="9" t="s">
        <v>99</v>
      </c>
      <c r="G516" s="192">
        <v>1.0277000000000001</v>
      </c>
      <c r="H516" s="122" t="s">
        <v>1906</v>
      </c>
    </row>
    <row r="517" spans="2:8" x14ac:dyDescent="0.3">
      <c r="B517" s="186" t="s">
        <v>732</v>
      </c>
      <c r="C517" s="19" t="s">
        <v>729</v>
      </c>
      <c r="D517" s="20">
        <v>10.97</v>
      </c>
      <c r="E517" s="143">
        <v>44000</v>
      </c>
      <c r="F517" s="21" t="s">
        <v>99</v>
      </c>
      <c r="G517" s="22">
        <v>1.7602</v>
      </c>
      <c r="H517" s="123" t="s">
        <v>1906</v>
      </c>
    </row>
    <row r="518" spans="2:8" x14ac:dyDescent="0.3">
      <c r="B518" s="183" t="s">
        <v>733</v>
      </c>
      <c r="C518" s="116" t="s">
        <v>734</v>
      </c>
      <c r="D518" s="117">
        <v>2.39</v>
      </c>
      <c r="E518" s="191">
        <v>44000</v>
      </c>
      <c r="F518" s="9" t="s">
        <v>99</v>
      </c>
      <c r="G518" s="192">
        <v>0.45250000000000001</v>
      </c>
      <c r="H518" s="122" t="s">
        <v>1906</v>
      </c>
    </row>
    <row r="519" spans="2:8" x14ac:dyDescent="0.3">
      <c r="B519" s="183" t="s">
        <v>735</v>
      </c>
      <c r="C519" s="116" t="s">
        <v>734</v>
      </c>
      <c r="D519" s="117">
        <v>3.11</v>
      </c>
      <c r="E519" s="191">
        <v>44000</v>
      </c>
      <c r="F519" s="9" t="s">
        <v>99</v>
      </c>
      <c r="G519" s="192">
        <v>0.57050000000000001</v>
      </c>
      <c r="H519" s="122" t="s">
        <v>1906</v>
      </c>
    </row>
    <row r="520" spans="2:8" x14ac:dyDescent="0.3">
      <c r="B520" s="183" t="s">
        <v>736</v>
      </c>
      <c r="C520" s="116" t="s">
        <v>734</v>
      </c>
      <c r="D520" s="117">
        <v>4.9800000000000004</v>
      </c>
      <c r="E520" s="191">
        <v>44000</v>
      </c>
      <c r="F520" s="9" t="s">
        <v>99</v>
      </c>
      <c r="G520" s="192">
        <v>0.82399999999999995</v>
      </c>
      <c r="H520" s="122" t="s">
        <v>1906</v>
      </c>
    </row>
    <row r="521" spans="2:8" x14ac:dyDescent="0.3">
      <c r="B521" s="186" t="s">
        <v>737</v>
      </c>
      <c r="C521" s="19" t="s">
        <v>734</v>
      </c>
      <c r="D521" s="20">
        <v>8.92</v>
      </c>
      <c r="E521" s="143">
        <v>44000</v>
      </c>
      <c r="F521" s="21" t="s">
        <v>99</v>
      </c>
      <c r="G521" s="22">
        <v>1.4587000000000001</v>
      </c>
      <c r="H521" s="123" t="s">
        <v>1906</v>
      </c>
    </row>
    <row r="522" spans="2:8" x14ac:dyDescent="0.3">
      <c r="B522" s="183" t="s">
        <v>738</v>
      </c>
      <c r="C522" s="116" t="s">
        <v>739</v>
      </c>
      <c r="D522" s="117">
        <v>2.17</v>
      </c>
      <c r="E522" s="191">
        <v>44000</v>
      </c>
      <c r="F522" s="9" t="s">
        <v>99</v>
      </c>
      <c r="G522" s="192">
        <v>0.45910000000000001</v>
      </c>
      <c r="H522" s="122" t="s">
        <v>1906</v>
      </c>
    </row>
    <row r="523" spans="2:8" x14ac:dyDescent="0.3">
      <c r="B523" s="183" t="s">
        <v>740</v>
      </c>
      <c r="C523" s="116" t="s">
        <v>739</v>
      </c>
      <c r="D523" s="117">
        <v>2.86</v>
      </c>
      <c r="E523" s="191">
        <v>44000</v>
      </c>
      <c r="F523" s="9" t="s">
        <v>99</v>
      </c>
      <c r="G523" s="192">
        <v>0.59599999999999997</v>
      </c>
      <c r="H523" s="122" t="s">
        <v>1906</v>
      </c>
    </row>
    <row r="524" spans="2:8" x14ac:dyDescent="0.3">
      <c r="B524" s="183" t="s">
        <v>741</v>
      </c>
      <c r="C524" s="116" t="s">
        <v>739</v>
      </c>
      <c r="D524" s="117">
        <v>4.24</v>
      </c>
      <c r="E524" s="191">
        <v>44000</v>
      </c>
      <c r="F524" s="9" t="s">
        <v>99</v>
      </c>
      <c r="G524" s="192">
        <v>0.77249999999999996</v>
      </c>
      <c r="H524" s="122" t="s">
        <v>1906</v>
      </c>
    </row>
    <row r="525" spans="2:8" x14ac:dyDescent="0.3">
      <c r="B525" s="186" t="s">
        <v>742</v>
      </c>
      <c r="C525" s="19" t="s">
        <v>739</v>
      </c>
      <c r="D525" s="20">
        <v>6.43</v>
      </c>
      <c r="E525" s="143">
        <v>44000</v>
      </c>
      <c r="F525" s="21" t="s">
        <v>99</v>
      </c>
      <c r="G525" s="22">
        <v>1.1731</v>
      </c>
      <c r="H525" s="123" t="s">
        <v>1906</v>
      </c>
    </row>
    <row r="526" spans="2:8" x14ac:dyDescent="0.3">
      <c r="B526" s="183" t="s">
        <v>743</v>
      </c>
      <c r="C526" s="116" t="s">
        <v>744</v>
      </c>
      <c r="D526" s="117">
        <v>3.26</v>
      </c>
      <c r="E526" s="191">
        <v>44000</v>
      </c>
      <c r="F526" s="9" t="s">
        <v>99</v>
      </c>
      <c r="G526" s="192">
        <v>0.55389999999999995</v>
      </c>
      <c r="H526" s="122" t="s">
        <v>1906</v>
      </c>
    </row>
    <row r="527" spans="2:8" x14ac:dyDescent="0.3">
      <c r="B527" s="183" t="s">
        <v>745</v>
      </c>
      <c r="C527" s="116" t="s">
        <v>744</v>
      </c>
      <c r="D527" s="117">
        <v>4.1399999999999997</v>
      </c>
      <c r="E527" s="191">
        <v>44000</v>
      </c>
      <c r="F527" s="9" t="s">
        <v>99</v>
      </c>
      <c r="G527" s="192">
        <v>0.70430000000000004</v>
      </c>
      <c r="H527" s="122" t="s">
        <v>1906</v>
      </c>
    </row>
    <row r="528" spans="2:8" x14ac:dyDescent="0.3">
      <c r="B528" s="183" t="s">
        <v>746</v>
      </c>
      <c r="C528" s="116" t="s">
        <v>744</v>
      </c>
      <c r="D528" s="117">
        <v>6.29</v>
      </c>
      <c r="E528" s="191">
        <v>44000</v>
      </c>
      <c r="F528" s="9" t="s">
        <v>99</v>
      </c>
      <c r="G528" s="192">
        <v>1.0139</v>
      </c>
      <c r="H528" s="122" t="s">
        <v>1906</v>
      </c>
    </row>
    <row r="529" spans="2:8" x14ac:dyDescent="0.3">
      <c r="B529" s="186" t="s">
        <v>747</v>
      </c>
      <c r="C529" s="19" t="s">
        <v>744</v>
      </c>
      <c r="D529" s="20">
        <v>11.04</v>
      </c>
      <c r="E529" s="143">
        <v>44000</v>
      </c>
      <c r="F529" s="21" t="s">
        <v>99</v>
      </c>
      <c r="G529" s="22">
        <v>1.8217000000000001</v>
      </c>
      <c r="H529" s="123" t="s">
        <v>1906</v>
      </c>
    </row>
    <row r="530" spans="2:8" x14ac:dyDescent="0.3">
      <c r="B530" s="183" t="s">
        <v>748</v>
      </c>
      <c r="C530" s="116" t="s">
        <v>749</v>
      </c>
      <c r="D530" s="117">
        <v>2.64</v>
      </c>
      <c r="E530" s="191">
        <v>44000</v>
      </c>
      <c r="F530" s="9" t="s">
        <v>99</v>
      </c>
      <c r="G530" s="192">
        <v>0.57140000000000002</v>
      </c>
      <c r="H530" s="122" t="s">
        <v>1906</v>
      </c>
    </row>
    <row r="531" spans="2:8" x14ac:dyDescent="0.3">
      <c r="B531" s="183" t="s">
        <v>750</v>
      </c>
      <c r="C531" s="116" t="s">
        <v>749</v>
      </c>
      <c r="D531" s="117">
        <v>3.53</v>
      </c>
      <c r="E531" s="191">
        <v>44000</v>
      </c>
      <c r="F531" s="9" t="s">
        <v>99</v>
      </c>
      <c r="G531" s="192">
        <v>0.74319999999999997</v>
      </c>
      <c r="H531" s="122" t="s">
        <v>1906</v>
      </c>
    </row>
    <row r="532" spans="2:8" x14ac:dyDescent="0.3">
      <c r="B532" s="183" t="s">
        <v>751</v>
      </c>
      <c r="C532" s="116" t="s">
        <v>749</v>
      </c>
      <c r="D532" s="117">
        <v>5.32</v>
      </c>
      <c r="E532" s="191">
        <v>44000</v>
      </c>
      <c r="F532" s="9" t="s">
        <v>99</v>
      </c>
      <c r="G532" s="192">
        <v>1.0609</v>
      </c>
      <c r="H532" s="122" t="s">
        <v>1906</v>
      </c>
    </row>
    <row r="533" spans="2:8" x14ac:dyDescent="0.3">
      <c r="B533" s="186" t="s">
        <v>752</v>
      </c>
      <c r="C533" s="19" t="s">
        <v>749</v>
      </c>
      <c r="D533" s="20">
        <v>8.49</v>
      </c>
      <c r="E533" s="143">
        <v>44000</v>
      </c>
      <c r="F533" s="21" t="s">
        <v>99</v>
      </c>
      <c r="G533" s="22">
        <v>1.7686999999999999</v>
      </c>
      <c r="H533" s="123" t="s">
        <v>1906</v>
      </c>
    </row>
    <row r="534" spans="2:8" x14ac:dyDescent="0.3">
      <c r="B534" s="183" t="s">
        <v>753</v>
      </c>
      <c r="C534" s="116" t="s">
        <v>754</v>
      </c>
      <c r="D534" s="117">
        <v>2.67</v>
      </c>
      <c r="E534" s="191">
        <v>44000</v>
      </c>
      <c r="F534" s="9" t="s">
        <v>99</v>
      </c>
      <c r="G534" s="192">
        <v>0.50370000000000004</v>
      </c>
      <c r="H534" s="122" t="s">
        <v>1906</v>
      </c>
    </row>
    <row r="535" spans="2:8" x14ac:dyDescent="0.3">
      <c r="B535" s="183" t="s">
        <v>755</v>
      </c>
      <c r="C535" s="116" t="s">
        <v>754</v>
      </c>
      <c r="D535" s="117">
        <v>3.74</v>
      </c>
      <c r="E535" s="191">
        <v>44000</v>
      </c>
      <c r="F535" s="9" t="s">
        <v>99</v>
      </c>
      <c r="G535" s="192">
        <v>0.69379999999999997</v>
      </c>
      <c r="H535" s="122" t="s">
        <v>1906</v>
      </c>
    </row>
    <row r="536" spans="2:8" x14ac:dyDescent="0.3">
      <c r="B536" s="183" t="s">
        <v>756</v>
      </c>
      <c r="C536" s="116" t="s">
        <v>754</v>
      </c>
      <c r="D536" s="117">
        <v>5.74</v>
      </c>
      <c r="E536" s="191">
        <v>44000</v>
      </c>
      <c r="F536" s="9" t="s">
        <v>99</v>
      </c>
      <c r="G536" s="192">
        <v>0.99929999999999997</v>
      </c>
      <c r="H536" s="122" t="s">
        <v>1906</v>
      </c>
    </row>
    <row r="537" spans="2:8" x14ac:dyDescent="0.3">
      <c r="B537" s="186" t="s">
        <v>757</v>
      </c>
      <c r="C537" s="19" t="s">
        <v>754</v>
      </c>
      <c r="D537" s="20">
        <v>9.2799999999999994</v>
      </c>
      <c r="E537" s="143">
        <v>44000</v>
      </c>
      <c r="F537" s="21" t="s">
        <v>99</v>
      </c>
      <c r="G537" s="22">
        <v>1.6655</v>
      </c>
      <c r="H537" s="123" t="s">
        <v>1906</v>
      </c>
    </row>
    <row r="538" spans="2:8" x14ac:dyDescent="0.3">
      <c r="B538" s="183" t="s">
        <v>758</v>
      </c>
      <c r="C538" s="116" t="s">
        <v>759</v>
      </c>
      <c r="D538" s="117">
        <v>3.5</v>
      </c>
      <c r="E538" s="191">
        <v>44000</v>
      </c>
      <c r="F538" s="9" t="s">
        <v>99</v>
      </c>
      <c r="G538" s="192">
        <v>1.6680999999999999</v>
      </c>
      <c r="H538" s="122" t="s">
        <v>1905</v>
      </c>
    </row>
    <row r="539" spans="2:8" x14ac:dyDescent="0.3">
      <c r="B539" s="183" t="s">
        <v>760</v>
      </c>
      <c r="C539" s="116" t="s">
        <v>759</v>
      </c>
      <c r="D539" s="117">
        <v>6.13</v>
      </c>
      <c r="E539" s="191">
        <v>44000</v>
      </c>
      <c r="F539" s="9" t="s">
        <v>99</v>
      </c>
      <c r="G539" s="192">
        <v>2.3706999999999998</v>
      </c>
      <c r="H539" s="122" t="s">
        <v>1905</v>
      </c>
    </row>
    <row r="540" spans="2:8" x14ac:dyDescent="0.3">
      <c r="B540" s="183" t="s">
        <v>761</v>
      </c>
      <c r="C540" s="116" t="s">
        <v>759</v>
      </c>
      <c r="D540" s="117">
        <v>9.58</v>
      </c>
      <c r="E540" s="191">
        <v>44000</v>
      </c>
      <c r="F540" s="9" t="s">
        <v>99</v>
      </c>
      <c r="G540" s="192">
        <v>3.1189</v>
      </c>
      <c r="H540" s="122" t="s">
        <v>1905</v>
      </c>
    </row>
    <row r="541" spans="2:8" x14ac:dyDescent="0.3">
      <c r="B541" s="186" t="s">
        <v>762</v>
      </c>
      <c r="C541" s="19" t="s">
        <v>759</v>
      </c>
      <c r="D541" s="20">
        <v>16.61</v>
      </c>
      <c r="E541" s="143">
        <v>52770</v>
      </c>
      <c r="F541" s="21" t="s">
        <v>99</v>
      </c>
      <c r="G541" s="22">
        <v>5.4301000000000004</v>
      </c>
      <c r="H541" s="123" t="s">
        <v>1905</v>
      </c>
    </row>
    <row r="542" spans="2:8" x14ac:dyDescent="0.3">
      <c r="B542" s="183" t="s">
        <v>763</v>
      </c>
      <c r="C542" s="116" t="s">
        <v>764</v>
      </c>
      <c r="D542" s="117">
        <v>4.68</v>
      </c>
      <c r="E542" s="191">
        <v>44000</v>
      </c>
      <c r="F542" s="9" t="s">
        <v>99</v>
      </c>
      <c r="G542" s="192">
        <v>1.4535</v>
      </c>
      <c r="H542" s="122" t="s">
        <v>1905</v>
      </c>
    </row>
    <row r="543" spans="2:8" x14ac:dyDescent="0.3">
      <c r="B543" s="183" t="s">
        <v>765</v>
      </c>
      <c r="C543" s="116" t="s">
        <v>764</v>
      </c>
      <c r="D543" s="117">
        <v>6.26</v>
      </c>
      <c r="E543" s="191">
        <v>44000</v>
      </c>
      <c r="F543" s="9" t="s">
        <v>99</v>
      </c>
      <c r="G543" s="192">
        <v>2.0411999999999999</v>
      </c>
      <c r="H543" s="122" t="s">
        <v>1905</v>
      </c>
    </row>
    <row r="544" spans="2:8" x14ac:dyDescent="0.3">
      <c r="B544" s="183" t="s">
        <v>766</v>
      </c>
      <c r="C544" s="116" t="s">
        <v>764</v>
      </c>
      <c r="D544" s="117">
        <v>9.8699999999999992</v>
      </c>
      <c r="E544" s="191">
        <v>44000</v>
      </c>
      <c r="F544" s="9" t="s">
        <v>99</v>
      </c>
      <c r="G544" s="192">
        <v>2.5268999999999999</v>
      </c>
      <c r="H544" s="122" t="s">
        <v>1905</v>
      </c>
    </row>
    <row r="545" spans="2:8" x14ac:dyDescent="0.3">
      <c r="B545" s="186" t="s">
        <v>767</v>
      </c>
      <c r="C545" s="19" t="s">
        <v>764</v>
      </c>
      <c r="D545" s="20">
        <v>19.87</v>
      </c>
      <c r="E545" s="143">
        <v>52332</v>
      </c>
      <c r="F545" s="21" t="s">
        <v>99</v>
      </c>
      <c r="G545" s="22">
        <v>4.8098999999999998</v>
      </c>
      <c r="H545" s="123" t="s">
        <v>1905</v>
      </c>
    </row>
    <row r="546" spans="2:8" x14ac:dyDescent="0.3">
      <c r="B546" s="183" t="s">
        <v>768</v>
      </c>
      <c r="C546" s="116" t="s">
        <v>769</v>
      </c>
      <c r="D546" s="117">
        <v>2.5299999999999998</v>
      </c>
      <c r="E546" s="191">
        <v>44000</v>
      </c>
      <c r="F546" s="9" t="s">
        <v>99</v>
      </c>
      <c r="G546" s="192">
        <v>1.0768</v>
      </c>
      <c r="H546" s="122" t="s">
        <v>1905</v>
      </c>
    </row>
    <row r="547" spans="2:8" x14ac:dyDescent="0.3">
      <c r="B547" s="183" t="s">
        <v>770</v>
      </c>
      <c r="C547" s="116" t="s">
        <v>769</v>
      </c>
      <c r="D547" s="117">
        <v>3.76</v>
      </c>
      <c r="E547" s="191">
        <v>44000</v>
      </c>
      <c r="F547" s="9" t="s">
        <v>99</v>
      </c>
      <c r="G547" s="192">
        <v>1.3795999999999999</v>
      </c>
      <c r="H547" s="122" t="s">
        <v>1905</v>
      </c>
    </row>
    <row r="548" spans="2:8" x14ac:dyDescent="0.3">
      <c r="B548" s="183" t="s">
        <v>771</v>
      </c>
      <c r="C548" s="116" t="s">
        <v>769</v>
      </c>
      <c r="D548" s="117">
        <v>6.58</v>
      </c>
      <c r="E548" s="191">
        <v>44000</v>
      </c>
      <c r="F548" s="9" t="s">
        <v>99</v>
      </c>
      <c r="G548" s="192">
        <v>1.8874</v>
      </c>
      <c r="H548" s="122" t="s">
        <v>1905</v>
      </c>
    </row>
    <row r="549" spans="2:8" x14ac:dyDescent="0.3">
      <c r="B549" s="186" t="s">
        <v>772</v>
      </c>
      <c r="C549" s="19" t="s">
        <v>769</v>
      </c>
      <c r="D549" s="20">
        <v>12.21</v>
      </c>
      <c r="E549" s="143">
        <v>44000</v>
      </c>
      <c r="F549" s="21" t="s">
        <v>99</v>
      </c>
      <c r="G549" s="22">
        <v>3.1261999999999999</v>
      </c>
      <c r="H549" s="123" t="s">
        <v>1905</v>
      </c>
    </row>
    <row r="550" spans="2:8" x14ac:dyDescent="0.3">
      <c r="B550" s="183" t="s">
        <v>773</v>
      </c>
      <c r="C550" s="116" t="s">
        <v>774</v>
      </c>
      <c r="D550" s="117">
        <v>3.4</v>
      </c>
      <c r="E550" s="191">
        <v>44000</v>
      </c>
      <c r="F550" s="9" t="s">
        <v>99</v>
      </c>
      <c r="G550" s="192">
        <v>1.1451</v>
      </c>
      <c r="H550" s="122" t="s">
        <v>1905</v>
      </c>
    </row>
    <row r="551" spans="2:8" x14ac:dyDescent="0.3">
      <c r="B551" s="183" t="s">
        <v>775</v>
      </c>
      <c r="C551" s="116" t="s">
        <v>774</v>
      </c>
      <c r="D551" s="117">
        <v>4.5199999999999996</v>
      </c>
      <c r="E551" s="191">
        <v>44000</v>
      </c>
      <c r="F551" s="9" t="s">
        <v>99</v>
      </c>
      <c r="G551" s="192">
        <v>1.4931000000000001</v>
      </c>
      <c r="H551" s="122" t="s">
        <v>1905</v>
      </c>
    </row>
    <row r="552" spans="2:8" x14ac:dyDescent="0.3">
      <c r="B552" s="183" t="s">
        <v>776</v>
      </c>
      <c r="C552" s="116" t="s">
        <v>774</v>
      </c>
      <c r="D552" s="117">
        <v>9</v>
      </c>
      <c r="E552" s="191">
        <v>44000</v>
      </c>
      <c r="F552" s="9" t="s">
        <v>99</v>
      </c>
      <c r="G552" s="192">
        <v>2.2227000000000001</v>
      </c>
      <c r="H552" s="122" t="s">
        <v>1905</v>
      </c>
    </row>
    <row r="553" spans="2:8" x14ac:dyDescent="0.3">
      <c r="B553" s="186" t="s">
        <v>777</v>
      </c>
      <c r="C553" s="19" t="s">
        <v>774</v>
      </c>
      <c r="D553" s="20">
        <v>15.35</v>
      </c>
      <c r="E553" s="143">
        <v>49408</v>
      </c>
      <c r="F553" s="21" t="s">
        <v>99</v>
      </c>
      <c r="G553" s="22">
        <v>4.1548999999999996</v>
      </c>
      <c r="H553" s="123" t="s">
        <v>1905</v>
      </c>
    </row>
    <row r="554" spans="2:8" x14ac:dyDescent="0.3">
      <c r="B554" s="183" t="s">
        <v>778</v>
      </c>
      <c r="C554" s="116" t="s">
        <v>779</v>
      </c>
      <c r="D554" s="117">
        <v>2.97</v>
      </c>
      <c r="E554" s="191">
        <v>44000</v>
      </c>
      <c r="F554" s="9" t="s">
        <v>99</v>
      </c>
      <c r="G554" s="192">
        <v>0.48449999999999999</v>
      </c>
      <c r="H554" s="122" t="s">
        <v>1906</v>
      </c>
    </row>
    <row r="555" spans="2:8" x14ac:dyDescent="0.3">
      <c r="B555" s="183" t="s">
        <v>780</v>
      </c>
      <c r="C555" s="116" t="s">
        <v>779</v>
      </c>
      <c r="D555" s="117">
        <v>3.99</v>
      </c>
      <c r="E555" s="191">
        <v>44000</v>
      </c>
      <c r="F555" s="9" t="s">
        <v>99</v>
      </c>
      <c r="G555" s="192">
        <v>0.66739999999999999</v>
      </c>
      <c r="H555" s="122" t="s">
        <v>1906</v>
      </c>
    </row>
    <row r="556" spans="2:8" x14ac:dyDescent="0.3">
      <c r="B556" s="183" t="s">
        <v>781</v>
      </c>
      <c r="C556" s="116" t="s">
        <v>779</v>
      </c>
      <c r="D556" s="117">
        <v>6.38</v>
      </c>
      <c r="E556" s="191">
        <v>44000</v>
      </c>
      <c r="F556" s="9" t="s">
        <v>99</v>
      </c>
      <c r="G556" s="192">
        <v>1.0663</v>
      </c>
      <c r="H556" s="122" t="s">
        <v>1906</v>
      </c>
    </row>
    <row r="557" spans="2:8" x14ac:dyDescent="0.3">
      <c r="B557" s="186" t="s">
        <v>782</v>
      </c>
      <c r="C557" s="19" t="s">
        <v>779</v>
      </c>
      <c r="D557" s="20">
        <v>9.98</v>
      </c>
      <c r="E557" s="143">
        <v>44000</v>
      </c>
      <c r="F557" s="21" t="s">
        <v>99</v>
      </c>
      <c r="G557" s="22">
        <v>2.0562</v>
      </c>
      <c r="H557" s="123" t="s">
        <v>1906</v>
      </c>
    </row>
    <row r="558" spans="2:8" x14ac:dyDescent="0.3">
      <c r="B558" s="183" t="s">
        <v>783</v>
      </c>
      <c r="C558" s="116" t="s">
        <v>784</v>
      </c>
      <c r="D558" s="117">
        <v>3.08</v>
      </c>
      <c r="E558" s="191">
        <v>44000</v>
      </c>
      <c r="F558" s="9" t="s">
        <v>99</v>
      </c>
      <c r="G558" s="192">
        <v>0.5645</v>
      </c>
      <c r="H558" s="122" t="s">
        <v>1906</v>
      </c>
    </row>
    <row r="559" spans="2:8" x14ac:dyDescent="0.3">
      <c r="B559" s="183" t="s">
        <v>785</v>
      </c>
      <c r="C559" s="116" t="s">
        <v>784</v>
      </c>
      <c r="D559" s="117">
        <v>4.13</v>
      </c>
      <c r="E559" s="191">
        <v>44000</v>
      </c>
      <c r="F559" s="9" t="s">
        <v>99</v>
      </c>
      <c r="G559" s="192">
        <v>0.74180000000000001</v>
      </c>
      <c r="H559" s="122" t="s">
        <v>1906</v>
      </c>
    </row>
    <row r="560" spans="2:8" x14ac:dyDescent="0.3">
      <c r="B560" s="183" t="s">
        <v>786</v>
      </c>
      <c r="C560" s="116" t="s">
        <v>784</v>
      </c>
      <c r="D560" s="117">
        <v>6.46</v>
      </c>
      <c r="E560" s="191">
        <v>44000</v>
      </c>
      <c r="F560" s="9" t="s">
        <v>99</v>
      </c>
      <c r="G560" s="192">
        <v>1.1278999999999999</v>
      </c>
      <c r="H560" s="122" t="s">
        <v>1906</v>
      </c>
    </row>
    <row r="561" spans="2:8" x14ac:dyDescent="0.3">
      <c r="B561" s="186" t="s">
        <v>787</v>
      </c>
      <c r="C561" s="19" t="s">
        <v>784</v>
      </c>
      <c r="D561" s="20">
        <v>11.04</v>
      </c>
      <c r="E561" s="143">
        <v>44000</v>
      </c>
      <c r="F561" s="21" t="s">
        <v>99</v>
      </c>
      <c r="G561" s="22">
        <v>2.2246000000000001</v>
      </c>
      <c r="H561" s="123" t="s">
        <v>1906</v>
      </c>
    </row>
    <row r="562" spans="2:8" x14ac:dyDescent="0.3">
      <c r="B562" s="183" t="s">
        <v>788</v>
      </c>
      <c r="C562" s="116" t="s">
        <v>789</v>
      </c>
      <c r="D562" s="117">
        <v>3.07</v>
      </c>
      <c r="E562" s="191">
        <v>44000</v>
      </c>
      <c r="F562" s="9" t="s">
        <v>99</v>
      </c>
      <c r="G562" s="192">
        <v>0.62690000000000001</v>
      </c>
      <c r="H562" s="122" t="s">
        <v>1910</v>
      </c>
    </row>
    <row r="563" spans="2:8" x14ac:dyDescent="0.3">
      <c r="B563" s="183" t="s">
        <v>790</v>
      </c>
      <c r="C563" s="116" t="s">
        <v>789</v>
      </c>
      <c r="D563" s="117">
        <v>4.22</v>
      </c>
      <c r="E563" s="191">
        <v>44000</v>
      </c>
      <c r="F563" s="9" t="s">
        <v>99</v>
      </c>
      <c r="G563" s="192">
        <v>0.86580000000000001</v>
      </c>
      <c r="H563" s="122" t="s">
        <v>1910</v>
      </c>
    </row>
    <row r="564" spans="2:8" x14ac:dyDescent="0.3">
      <c r="B564" s="183" t="s">
        <v>791</v>
      </c>
      <c r="C564" s="116" t="s">
        <v>789</v>
      </c>
      <c r="D564" s="117">
        <v>6.21</v>
      </c>
      <c r="E564" s="191">
        <v>44000</v>
      </c>
      <c r="F564" s="9" t="s">
        <v>99</v>
      </c>
      <c r="G564" s="192">
        <v>1.1618999999999999</v>
      </c>
      <c r="H564" s="122" t="s">
        <v>1910</v>
      </c>
    </row>
    <row r="565" spans="2:8" x14ac:dyDescent="0.3">
      <c r="B565" s="186" t="s">
        <v>792</v>
      </c>
      <c r="C565" s="19" t="s">
        <v>789</v>
      </c>
      <c r="D565" s="20">
        <v>9.41</v>
      </c>
      <c r="E565" s="143">
        <v>44000</v>
      </c>
      <c r="F565" s="21" t="s">
        <v>99</v>
      </c>
      <c r="G565" s="22">
        <v>1.7708999999999999</v>
      </c>
      <c r="H565" s="123" t="s">
        <v>1910</v>
      </c>
    </row>
    <row r="566" spans="2:8" x14ac:dyDescent="0.3">
      <c r="B566" s="183" t="s">
        <v>793</v>
      </c>
      <c r="C566" s="116" t="s">
        <v>794</v>
      </c>
      <c r="D566" s="117">
        <v>2.94</v>
      </c>
      <c r="E566" s="191">
        <v>44000</v>
      </c>
      <c r="F566" s="9" t="s">
        <v>99</v>
      </c>
      <c r="G566" s="192">
        <v>0.51919999999999999</v>
      </c>
      <c r="H566" s="122" t="s">
        <v>1906</v>
      </c>
    </row>
    <row r="567" spans="2:8" x14ac:dyDescent="0.3">
      <c r="B567" s="183" t="s">
        <v>795</v>
      </c>
      <c r="C567" s="116" t="s">
        <v>794</v>
      </c>
      <c r="D567" s="117">
        <v>3.96</v>
      </c>
      <c r="E567" s="191">
        <v>44000</v>
      </c>
      <c r="F567" s="9" t="s">
        <v>99</v>
      </c>
      <c r="G567" s="192">
        <v>0.69350000000000001</v>
      </c>
      <c r="H567" s="122" t="s">
        <v>1906</v>
      </c>
    </row>
    <row r="568" spans="2:8" x14ac:dyDescent="0.3">
      <c r="B568" s="183" t="s">
        <v>796</v>
      </c>
      <c r="C568" s="116" t="s">
        <v>794</v>
      </c>
      <c r="D568" s="117">
        <v>6.52</v>
      </c>
      <c r="E568" s="191">
        <v>44000</v>
      </c>
      <c r="F568" s="9" t="s">
        <v>99</v>
      </c>
      <c r="G568" s="192">
        <v>1.0852999999999999</v>
      </c>
      <c r="H568" s="122" t="s">
        <v>1906</v>
      </c>
    </row>
    <row r="569" spans="2:8" x14ac:dyDescent="0.3">
      <c r="B569" s="186" t="s">
        <v>797</v>
      </c>
      <c r="C569" s="19" t="s">
        <v>794</v>
      </c>
      <c r="D569" s="20">
        <v>12.55</v>
      </c>
      <c r="E569" s="143">
        <v>44000</v>
      </c>
      <c r="F569" s="21" t="s">
        <v>99</v>
      </c>
      <c r="G569" s="22">
        <v>2.3132000000000001</v>
      </c>
      <c r="H569" s="123" t="s">
        <v>1906</v>
      </c>
    </row>
    <row r="570" spans="2:8" x14ac:dyDescent="0.3">
      <c r="B570" s="183" t="s">
        <v>798</v>
      </c>
      <c r="C570" s="116" t="s">
        <v>799</v>
      </c>
      <c r="D570" s="117">
        <v>2.77</v>
      </c>
      <c r="E570" s="191">
        <v>44000</v>
      </c>
      <c r="F570" s="9" t="s">
        <v>99</v>
      </c>
      <c r="G570" s="192">
        <v>0.51449999999999996</v>
      </c>
      <c r="H570" s="122" t="s">
        <v>1906</v>
      </c>
    </row>
    <row r="571" spans="2:8" x14ac:dyDescent="0.3">
      <c r="B571" s="183" t="s">
        <v>800</v>
      </c>
      <c r="C571" s="116" t="s">
        <v>799</v>
      </c>
      <c r="D571" s="117">
        <v>3.64</v>
      </c>
      <c r="E571" s="191">
        <v>44000</v>
      </c>
      <c r="F571" s="9" t="s">
        <v>99</v>
      </c>
      <c r="G571" s="192">
        <v>0.71079999999999999</v>
      </c>
      <c r="H571" s="122" t="s">
        <v>1906</v>
      </c>
    </row>
    <row r="572" spans="2:8" x14ac:dyDescent="0.3">
      <c r="B572" s="183" t="s">
        <v>801</v>
      </c>
      <c r="C572" s="116" t="s">
        <v>799</v>
      </c>
      <c r="D572" s="117">
        <v>5.65</v>
      </c>
      <c r="E572" s="191">
        <v>44000</v>
      </c>
      <c r="F572" s="9" t="s">
        <v>99</v>
      </c>
      <c r="G572" s="192">
        <v>1.0445</v>
      </c>
      <c r="H572" s="122" t="s">
        <v>1906</v>
      </c>
    </row>
    <row r="573" spans="2:8" x14ac:dyDescent="0.3">
      <c r="B573" s="186" t="s">
        <v>802</v>
      </c>
      <c r="C573" s="19" t="s">
        <v>799</v>
      </c>
      <c r="D573" s="20">
        <v>9.98</v>
      </c>
      <c r="E573" s="143">
        <v>44000</v>
      </c>
      <c r="F573" s="21" t="s">
        <v>99</v>
      </c>
      <c r="G573" s="22">
        <v>1.9537</v>
      </c>
      <c r="H573" s="123" t="s">
        <v>1906</v>
      </c>
    </row>
    <row r="574" spans="2:8" x14ac:dyDescent="0.3">
      <c r="B574" s="183" t="s">
        <v>803</v>
      </c>
      <c r="C574" s="116" t="s">
        <v>804</v>
      </c>
      <c r="D574" s="117">
        <v>2.5099999999999998</v>
      </c>
      <c r="E574" s="191">
        <v>44000</v>
      </c>
      <c r="F574" s="9" t="s">
        <v>99</v>
      </c>
      <c r="G574" s="192">
        <v>0.60909999999999997</v>
      </c>
      <c r="H574" s="122" t="s">
        <v>1906</v>
      </c>
    </row>
    <row r="575" spans="2:8" x14ac:dyDescent="0.3">
      <c r="B575" s="183" t="s">
        <v>805</v>
      </c>
      <c r="C575" s="116" t="s">
        <v>804</v>
      </c>
      <c r="D575" s="117">
        <v>3.58</v>
      </c>
      <c r="E575" s="191">
        <v>44000</v>
      </c>
      <c r="F575" s="9" t="s">
        <v>99</v>
      </c>
      <c r="G575" s="192">
        <v>0.8548</v>
      </c>
      <c r="H575" s="122" t="s">
        <v>1906</v>
      </c>
    </row>
    <row r="576" spans="2:8" x14ac:dyDescent="0.3">
      <c r="B576" s="183" t="s">
        <v>806</v>
      </c>
      <c r="C576" s="116" t="s">
        <v>804</v>
      </c>
      <c r="D576" s="117">
        <v>5.61</v>
      </c>
      <c r="E576" s="191">
        <v>44000</v>
      </c>
      <c r="F576" s="9" t="s">
        <v>99</v>
      </c>
      <c r="G576" s="192">
        <v>1.1546000000000001</v>
      </c>
      <c r="H576" s="122" t="s">
        <v>1906</v>
      </c>
    </row>
    <row r="577" spans="2:8" x14ac:dyDescent="0.3">
      <c r="B577" s="186" t="s">
        <v>807</v>
      </c>
      <c r="C577" s="19" t="s">
        <v>804</v>
      </c>
      <c r="D577" s="20">
        <v>10.24</v>
      </c>
      <c r="E577" s="143">
        <v>44000</v>
      </c>
      <c r="F577" s="21" t="s">
        <v>99</v>
      </c>
      <c r="G577" s="22">
        <v>1.9725999999999999</v>
      </c>
      <c r="H577" s="123" t="s">
        <v>1906</v>
      </c>
    </row>
    <row r="578" spans="2:8" x14ac:dyDescent="0.3">
      <c r="B578" s="183" t="s">
        <v>808</v>
      </c>
      <c r="C578" s="116" t="s">
        <v>809</v>
      </c>
      <c r="D578" s="117">
        <v>3.36</v>
      </c>
      <c r="E578" s="191">
        <v>44000</v>
      </c>
      <c r="F578" s="9" t="s">
        <v>99</v>
      </c>
      <c r="G578" s="192">
        <v>3.8721000000000001</v>
      </c>
      <c r="H578" s="122" t="s">
        <v>1919</v>
      </c>
    </row>
    <row r="579" spans="2:8" x14ac:dyDescent="0.3">
      <c r="B579" s="183" t="s">
        <v>810</v>
      </c>
      <c r="C579" s="116" t="s">
        <v>809</v>
      </c>
      <c r="D579" s="117">
        <v>4.97</v>
      </c>
      <c r="E579" s="191">
        <v>44000</v>
      </c>
      <c r="F579" s="9" t="s">
        <v>99</v>
      </c>
      <c r="G579" s="192">
        <v>4.5500999999999996</v>
      </c>
      <c r="H579" s="122" t="s">
        <v>1919</v>
      </c>
    </row>
    <row r="580" spans="2:8" x14ac:dyDescent="0.3">
      <c r="B580" s="183" t="s">
        <v>811</v>
      </c>
      <c r="C580" s="116" t="s">
        <v>809</v>
      </c>
      <c r="D580" s="117">
        <v>9.27</v>
      </c>
      <c r="E580" s="191">
        <v>48423</v>
      </c>
      <c r="F580" s="9" t="s">
        <v>99</v>
      </c>
      <c r="G580" s="192">
        <v>6.0731000000000002</v>
      </c>
      <c r="H580" s="122" t="s">
        <v>1919</v>
      </c>
    </row>
    <row r="581" spans="2:8" x14ac:dyDescent="0.3">
      <c r="B581" s="186" t="s">
        <v>812</v>
      </c>
      <c r="C581" s="19" t="s">
        <v>809</v>
      </c>
      <c r="D581" s="20">
        <v>15.62</v>
      </c>
      <c r="E581" s="143">
        <v>57498</v>
      </c>
      <c r="F581" s="21" t="s">
        <v>99</v>
      </c>
      <c r="G581" s="22">
        <v>7.7462999999999997</v>
      </c>
      <c r="H581" s="123" t="s">
        <v>1919</v>
      </c>
    </row>
    <row r="582" spans="2:8" x14ac:dyDescent="0.3">
      <c r="B582" s="183" t="s">
        <v>813</v>
      </c>
      <c r="C582" s="116" t="s">
        <v>814</v>
      </c>
      <c r="D582" s="117">
        <v>2.64</v>
      </c>
      <c r="E582" s="191">
        <v>44000</v>
      </c>
      <c r="F582" s="9" t="s">
        <v>99</v>
      </c>
      <c r="G582" s="192">
        <v>2.8334000000000001</v>
      </c>
      <c r="H582" s="122" t="s">
        <v>1919</v>
      </c>
    </row>
    <row r="583" spans="2:8" x14ac:dyDescent="0.3">
      <c r="B583" s="183" t="s">
        <v>815</v>
      </c>
      <c r="C583" s="116" t="s">
        <v>814</v>
      </c>
      <c r="D583" s="117">
        <v>3.78</v>
      </c>
      <c r="E583" s="191">
        <v>44000</v>
      </c>
      <c r="F583" s="9" t="s">
        <v>99</v>
      </c>
      <c r="G583" s="192">
        <v>3.1031</v>
      </c>
      <c r="H583" s="122" t="s">
        <v>1919</v>
      </c>
    </row>
    <row r="584" spans="2:8" x14ac:dyDescent="0.3">
      <c r="B584" s="183" t="s">
        <v>816</v>
      </c>
      <c r="C584" s="116" t="s">
        <v>814</v>
      </c>
      <c r="D584" s="117">
        <v>7.23</v>
      </c>
      <c r="E584" s="191">
        <v>44000</v>
      </c>
      <c r="F584" s="9" t="s">
        <v>99</v>
      </c>
      <c r="G584" s="192">
        <v>4.0015000000000001</v>
      </c>
      <c r="H584" s="122" t="s">
        <v>1919</v>
      </c>
    </row>
    <row r="585" spans="2:8" x14ac:dyDescent="0.3">
      <c r="B585" s="186" t="s">
        <v>817</v>
      </c>
      <c r="C585" s="19" t="s">
        <v>814</v>
      </c>
      <c r="D585" s="20">
        <v>13.96</v>
      </c>
      <c r="E585" s="143">
        <v>54500</v>
      </c>
      <c r="F585" s="21" t="s">
        <v>99</v>
      </c>
      <c r="G585" s="22">
        <v>5.8573000000000004</v>
      </c>
      <c r="H585" s="123" t="s">
        <v>1919</v>
      </c>
    </row>
    <row r="586" spans="2:8" x14ac:dyDescent="0.3">
      <c r="B586" s="183" t="s">
        <v>818</v>
      </c>
      <c r="C586" s="116" t="s">
        <v>819</v>
      </c>
      <c r="D586" s="117">
        <v>3.59</v>
      </c>
      <c r="E586" s="191">
        <v>44000</v>
      </c>
      <c r="F586" s="9" t="s">
        <v>99</v>
      </c>
      <c r="G586" s="192">
        <v>3.7694999999999999</v>
      </c>
      <c r="H586" s="122" t="s">
        <v>1919</v>
      </c>
    </row>
    <row r="587" spans="2:8" x14ac:dyDescent="0.3">
      <c r="B587" s="183" t="s">
        <v>820</v>
      </c>
      <c r="C587" s="116" t="s">
        <v>819</v>
      </c>
      <c r="D587" s="117">
        <v>5.05</v>
      </c>
      <c r="E587" s="191">
        <v>44000</v>
      </c>
      <c r="F587" s="9" t="s">
        <v>99</v>
      </c>
      <c r="G587" s="192">
        <v>4.2723000000000004</v>
      </c>
      <c r="H587" s="122" t="s">
        <v>1919</v>
      </c>
    </row>
    <row r="588" spans="2:8" x14ac:dyDescent="0.3">
      <c r="B588" s="183" t="s">
        <v>821</v>
      </c>
      <c r="C588" s="116" t="s">
        <v>819</v>
      </c>
      <c r="D588" s="117">
        <v>8.09</v>
      </c>
      <c r="E588" s="191">
        <v>54535</v>
      </c>
      <c r="F588" s="9" t="s">
        <v>99</v>
      </c>
      <c r="G588" s="192">
        <v>5.7159000000000004</v>
      </c>
      <c r="H588" s="122" t="s">
        <v>1919</v>
      </c>
    </row>
    <row r="589" spans="2:8" x14ac:dyDescent="0.3">
      <c r="B589" s="186" t="s">
        <v>822</v>
      </c>
      <c r="C589" s="19" t="s">
        <v>819</v>
      </c>
      <c r="D589" s="20">
        <v>17.829999999999998</v>
      </c>
      <c r="E589" s="143">
        <v>71882</v>
      </c>
      <c r="F589" s="21" t="s">
        <v>99</v>
      </c>
      <c r="G589" s="22">
        <v>8.5618999999999996</v>
      </c>
      <c r="H589" s="123" t="s">
        <v>1919</v>
      </c>
    </row>
    <row r="590" spans="2:8" x14ac:dyDescent="0.3">
      <c r="B590" s="183" t="s">
        <v>823</v>
      </c>
      <c r="C590" s="116" t="s">
        <v>824</v>
      </c>
      <c r="D590" s="117">
        <v>2.87</v>
      </c>
      <c r="E590" s="191">
        <v>44000</v>
      </c>
      <c r="F590" s="9" t="s">
        <v>99</v>
      </c>
      <c r="G590" s="192">
        <v>2.4359000000000002</v>
      </c>
      <c r="H590" s="122" t="s">
        <v>1919</v>
      </c>
    </row>
    <row r="591" spans="2:8" x14ac:dyDescent="0.3">
      <c r="B591" s="183" t="s">
        <v>825</v>
      </c>
      <c r="C591" s="116" t="s">
        <v>824</v>
      </c>
      <c r="D591" s="117">
        <v>4.68</v>
      </c>
      <c r="E591" s="191">
        <v>44000</v>
      </c>
      <c r="F591" s="9" t="s">
        <v>99</v>
      </c>
      <c r="G591" s="192">
        <v>3.2559</v>
      </c>
      <c r="H591" s="122" t="s">
        <v>1919</v>
      </c>
    </row>
    <row r="592" spans="2:8" x14ac:dyDescent="0.3">
      <c r="B592" s="183" t="s">
        <v>826</v>
      </c>
      <c r="C592" s="116" t="s">
        <v>824</v>
      </c>
      <c r="D592" s="117">
        <v>9.6999999999999993</v>
      </c>
      <c r="E592" s="191">
        <v>44000</v>
      </c>
      <c r="F592" s="9" t="s">
        <v>99</v>
      </c>
      <c r="G592" s="192">
        <v>4.4953000000000003</v>
      </c>
      <c r="H592" s="122" t="s">
        <v>1919</v>
      </c>
    </row>
    <row r="593" spans="2:8" x14ac:dyDescent="0.3">
      <c r="B593" s="186" t="s">
        <v>827</v>
      </c>
      <c r="C593" s="19" t="s">
        <v>824</v>
      </c>
      <c r="D593" s="20">
        <v>16.329999999999998</v>
      </c>
      <c r="E593" s="143">
        <v>55034</v>
      </c>
      <c r="F593" s="21" t="s">
        <v>99</v>
      </c>
      <c r="G593" s="22">
        <v>6.2933000000000003</v>
      </c>
      <c r="H593" s="123" t="s">
        <v>1919</v>
      </c>
    </row>
    <row r="594" spans="2:8" x14ac:dyDescent="0.3">
      <c r="B594" s="183" t="s">
        <v>828</v>
      </c>
      <c r="C594" s="116" t="s">
        <v>829</v>
      </c>
      <c r="D594" s="117">
        <v>5.0199999999999996</v>
      </c>
      <c r="E594" s="191">
        <v>44000</v>
      </c>
      <c r="F594" s="9" t="s">
        <v>99</v>
      </c>
      <c r="G594" s="192">
        <v>1.0878000000000001</v>
      </c>
      <c r="H594" s="122" t="s">
        <v>1919</v>
      </c>
    </row>
    <row r="595" spans="2:8" x14ac:dyDescent="0.3">
      <c r="B595" s="183" t="s">
        <v>830</v>
      </c>
      <c r="C595" s="116" t="s">
        <v>829</v>
      </c>
      <c r="D595" s="117">
        <v>7.43</v>
      </c>
      <c r="E595" s="191">
        <v>44000</v>
      </c>
      <c r="F595" s="9" t="s">
        <v>99</v>
      </c>
      <c r="G595" s="192">
        <v>1.4548000000000001</v>
      </c>
      <c r="H595" s="122" t="s">
        <v>1919</v>
      </c>
    </row>
    <row r="596" spans="2:8" x14ac:dyDescent="0.3">
      <c r="B596" s="183" t="s">
        <v>831</v>
      </c>
      <c r="C596" s="116" t="s">
        <v>829</v>
      </c>
      <c r="D596" s="117">
        <v>10.86</v>
      </c>
      <c r="E596" s="191">
        <v>44000</v>
      </c>
      <c r="F596" s="9" t="s">
        <v>99</v>
      </c>
      <c r="G596" s="192">
        <v>2.1393</v>
      </c>
      <c r="H596" s="122" t="s">
        <v>1919</v>
      </c>
    </row>
    <row r="597" spans="2:8" x14ac:dyDescent="0.3">
      <c r="B597" s="186" t="s">
        <v>832</v>
      </c>
      <c r="C597" s="19" t="s">
        <v>829</v>
      </c>
      <c r="D597" s="20">
        <v>16.7</v>
      </c>
      <c r="E597" s="143">
        <v>44000</v>
      </c>
      <c r="F597" s="21" t="s">
        <v>99</v>
      </c>
      <c r="G597" s="22">
        <v>3.6099000000000001</v>
      </c>
      <c r="H597" s="123" t="s">
        <v>1919</v>
      </c>
    </row>
    <row r="598" spans="2:8" x14ac:dyDescent="0.3">
      <c r="B598" s="183" t="s">
        <v>833</v>
      </c>
      <c r="C598" s="116" t="s">
        <v>834</v>
      </c>
      <c r="D598" s="117">
        <v>4.24</v>
      </c>
      <c r="E598" s="191">
        <v>44000</v>
      </c>
      <c r="F598" s="9" t="s">
        <v>99</v>
      </c>
      <c r="G598" s="192">
        <v>1.353</v>
      </c>
      <c r="H598" s="122" t="s">
        <v>1919</v>
      </c>
    </row>
    <row r="599" spans="2:8" x14ac:dyDescent="0.3">
      <c r="B599" s="183" t="s">
        <v>835</v>
      </c>
      <c r="C599" s="116" t="s">
        <v>834</v>
      </c>
      <c r="D599" s="117">
        <v>5.05</v>
      </c>
      <c r="E599" s="191">
        <v>44000</v>
      </c>
      <c r="F599" s="9" t="s">
        <v>99</v>
      </c>
      <c r="G599" s="192">
        <v>1.6805000000000001</v>
      </c>
      <c r="H599" s="122" t="s">
        <v>1919</v>
      </c>
    </row>
    <row r="600" spans="2:8" x14ac:dyDescent="0.3">
      <c r="B600" s="183" t="s">
        <v>836</v>
      </c>
      <c r="C600" s="116" t="s">
        <v>834</v>
      </c>
      <c r="D600" s="117">
        <v>7.23</v>
      </c>
      <c r="E600" s="191">
        <v>44000</v>
      </c>
      <c r="F600" s="9" t="s">
        <v>99</v>
      </c>
      <c r="G600" s="192">
        <v>2.1071</v>
      </c>
      <c r="H600" s="122" t="s">
        <v>1919</v>
      </c>
    </row>
    <row r="601" spans="2:8" x14ac:dyDescent="0.3">
      <c r="B601" s="186" t="s">
        <v>837</v>
      </c>
      <c r="C601" s="19" t="s">
        <v>834</v>
      </c>
      <c r="D601" s="20">
        <v>10.63</v>
      </c>
      <c r="E601" s="143">
        <v>44000</v>
      </c>
      <c r="F601" s="21" t="s">
        <v>99</v>
      </c>
      <c r="G601" s="22">
        <v>3.0360999999999998</v>
      </c>
      <c r="H601" s="123" t="s">
        <v>1919</v>
      </c>
    </row>
    <row r="602" spans="2:8" x14ac:dyDescent="0.3">
      <c r="B602" s="183" t="s">
        <v>838</v>
      </c>
      <c r="C602" s="116" t="s">
        <v>839</v>
      </c>
      <c r="D602" s="117">
        <v>2.72</v>
      </c>
      <c r="E602" s="191">
        <v>44000</v>
      </c>
      <c r="F602" s="9" t="s">
        <v>99</v>
      </c>
      <c r="G602" s="192">
        <v>1.3788</v>
      </c>
      <c r="H602" s="122" t="s">
        <v>1919</v>
      </c>
    </row>
    <row r="603" spans="2:8" x14ac:dyDescent="0.3">
      <c r="B603" s="183" t="s">
        <v>840</v>
      </c>
      <c r="C603" s="116" t="s">
        <v>839</v>
      </c>
      <c r="D603" s="117">
        <v>4.87</v>
      </c>
      <c r="E603" s="191">
        <v>44000</v>
      </c>
      <c r="F603" s="9" t="s">
        <v>99</v>
      </c>
      <c r="G603" s="192">
        <v>1.8456999999999999</v>
      </c>
      <c r="H603" s="122" t="s">
        <v>1919</v>
      </c>
    </row>
    <row r="604" spans="2:8" x14ac:dyDescent="0.3">
      <c r="B604" s="183" t="s">
        <v>841</v>
      </c>
      <c r="C604" s="116" t="s">
        <v>839</v>
      </c>
      <c r="D604" s="117">
        <v>8.4499999999999993</v>
      </c>
      <c r="E604" s="191">
        <v>44000</v>
      </c>
      <c r="F604" s="9" t="s">
        <v>99</v>
      </c>
      <c r="G604" s="192">
        <v>2.4765000000000001</v>
      </c>
      <c r="H604" s="122" t="s">
        <v>1919</v>
      </c>
    </row>
    <row r="605" spans="2:8" x14ac:dyDescent="0.3">
      <c r="B605" s="186" t="s">
        <v>842</v>
      </c>
      <c r="C605" s="19" t="s">
        <v>839</v>
      </c>
      <c r="D605" s="20">
        <v>13.8</v>
      </c>
      <c r="E605" s="143">
        <v>44000</v>
      </c>
      <c r="F605" s="21" t="s">
        <v>99</v>
      </c>
      <c r="G605" s="22">
        <v>3.6606000000000001</v>
      </c>
      <c r="H605" s="123" t="s">
        <v>1919</v>
      </c>
    </row>
    <row r="606" spans="2:8" x14ac:dyDescent="0.3">
      <c r="B606" s="183" t="s">
        <v>843</v>
      </c>
      <c r="C606" s="116" t="s">
        <v>844</v>
      </c>
      <c r="D606" s="117">
        <v>2.78</v>
      </c>
      <c r="E606" s="191">
        <v>44000</v>
      </c>
      <c r="F606" s="9" t="s">
        <v>99</v>
      </c>
      <c r="G606" s="192">
        <v>1.1259999999999999</v>
      </c>
      <c r="H606" s="122" t="s">
        <v>1919</v>
      </c>
    </row>
    <row r="607" spans="2:8" x14ac:dyDescent="0.3">
      <c r="B607" s="183" t="s">
        <v>845</v>
      </c>
      <c r="C607" s="116" t="s">
        <v>844</v>
      </c>
      <c r="D607" s="117">
        <v>3.76</v>
      </c>
      <c r="E607" s="191">
        <v>44000</v>
      </c>
      <c r="F607" s="9" t="s">
        <v>99</v>
      </c>
      <c r="G607" s="192">
        <v>1.5419</v>
      </c>
      <c r="H607" s="122" t="s">
        <v>1919</v>
      </c>
    </row>
    <row r="608" spans="2:8" x14ac:dyDescent="0.3">
      <c r="B608" s="183" t="s">
        <v>846</v>
      </c>
      <c r="C608" s="116" t="s">
        <v>844</v>
      </c>
      <c r="D608" s="117">
        <v>8.7200000000000006</v>
      </c>
      <c r="E608" s="191">
        <v>44000</v>
      </c>
      <c r="F608" s="9" t="s">
        <v>99</v>
      </c>
      <c r="G608" s="192">
        <v>2.3001</v>
      </c>
      <c r="H608" s="122" t="s">
        <v>1919</v>
      </c>
    </row>
    <row r="609" spans="2:8" x14ac:dyDescent="0.3">
      <c r="B609" s="186" t="s">
        <v>847</v>
      </c>
      <c r="C609" s="19" t="s">
        <v>844</v>
      </c>
      <c r="D609" s="20">
        <v>15.18</v>
      </c>
      <c r="E609" s="143">
        <v>44000</v>
      </c>
      <c r="F609" s="21" t="s">
        <v>99</v>
      </c>
      <c r="G609" s="22">
        <v>3.2744</v>
      </c>
      <c r="H609" s="123" t="s">
        <v>1919</v>
      </c>
    </row>
    <row r="610" spans="2:8" x14ac:dyDescent="0.3">
      <c r="B610" s="183" t="s">
        <v>848</v>
      </c>
      <c r="C610" s="116" t="s">
        <v>849</v>
      </c>
      <c r="D610" s="117">
        <v>3.83</v>
      </c>
      <c r="E610" s="191">
        <v>44000</v>
      </c>
      <c r="F610" s="9" t="s">
        <v>99</v>
      </c>
      <c r="G610" s="192">
        <v>1.1335999999999999</v>
      </c>
      <c r="H610" s="122" t="s">
        <v>1920</v>
      </c>
    </row>
    <row r="611" spans="2:8" x14ac:dyDescent="0.3">
      <c r="B611" s="183" t="s">
        <v>850</v>
      </c>
      <c r="C611" s="116" t="s">
        <v>849</v>
      </c>
      <c r="D611" s="117">
        <v>7.33</v>
      </c>
      <c r="E611" s="191">
        <v>44000</v>
      </c>
      <c r="F611" s="9" t="s">
        <v>99</v>
      </c>
      <c r="G611" s="192">
        <v>1.7834000000000001</v>
      </c>
      <c r="H611" s="122" t="s">
        <v>1920</v>
      </c>
    </row>
    <row r="612" spans="2:8" x14ac:dyDescent="0.3">
      <c r="B612" s="183" t="s">
        <v>851</v>
      </c>
      <c r="C612" s="116" t="s">
        <v>849</v>
      </c>
      <c r="D612" s="117">
        <v>13.33</v>
      </c>
      <c r="E612" s="191">
        <v>44000</v>
      </c>
      <c r="F612" s="9" t="s">
        <v>99</v>
      </c>
      <c r="G612" s="192">
        <v>2.8170000000000002</v>
      </c>
      <c r="H612" s="122" t="s">
        <v>1920</v>
      </c>
    </row>
    <row r="613" spans="2:8" x14ac:dyDescent="0.3">
      <c r="B613" s="186" t="s">
        <v>852</v>
      </c>
      <c r="C613" s="19" t="s">
        <v>849</v>
      </c>
      <c r="D613" s="20">
        <v>20.79</v>
      </c>
      <c r="E613" s="143">
        <v>55289</v>
      </c>
      <c r="F613" s="21" t="s">
        <v>99</v>
      </c>
      <c r="G613" s="22">
        <v>5.0270000000000001</v>
      </c>
      <c r="H613" s="123" t="s">
        <v>1920</v>
      </c>
    </row>
    <row r="614" spans="2:8" x14ac:dyDescent="0.3">
      <c r="B614" s="183" t="s">
        <v>853</v>
      </c>
      <c r="C614" s="116" t="s">
        <v>854</v>
      </c>
      <c r="D614" s="117">
        <v>3.17</v>
      </c>
      <c r="E614" s="191">
        <v>44000</v>
      </c>
      <c r="F614" s="9" t="s">
        <v>99</v>
      </c>
      <c r="G614" s="192">
        <v>1.3167</v>
      </c>
      <c r="H614" s="122" t="s">
        <v>1919</v>
      </c>
    </row>
    <row r="615" spans="2:8" x14ac:dyDescent="0.3">
      <c r="B615" s="183" t="s">
        <v>855</v>
      </c>
      <c r="C615" s="116" t="s">
        <v>854</v>
      </c>
      <c r="D615" s="117">
        <v>4.54</v>
      </c>
      <c r="E615" s="191">
        <v>44000</v>
      </c>
      <c r="F615" s="9" t="s">
        <v>99</v>
      </c>
      <c r="G615" s="192">
        <v>1.7522</v>
      </c>
      <c r="H615" s="122" t="s">
        <v>1919</v>
      </c>
    </row>
    <row r="616" spans="2:8" x14ac:dyDescent="0.3">
      <c r="B616" s="183" t="s">
        <v>856</v>
      </c>
      <c r="C616" s="116" t="s">
        <v>854</v>
      </c>
      <c r="D616" s="117">
        <v>8.1</v>
      </c>
      <c r="E616" s="191">
        <v>44000</v>
      </c>
      <c r="F616" s="9" t="s">
        <v>99</v>
      </c>
      <c r="G616" s="192">
        <v>2.4643000000000002</v>
      </c>
      <c r="H616" s="122" t="s">
        <v>1919</v>
      </c>
    </row>
    <row r="617" spans="2:8" x14ac:dyDescent="0.3">
      <c r="B617" s="186" t="s">
        <v>857</v>
      </c>
      <c r="C617" s="19" t="s">
        <v>854</v>
      </c>
      <c r="D617" s="20">
        <v>13.93</v>
      </c>
      <c r="E617" s="143">
        <v>44000</v>
      </c>
      <c r="F617" s="21" t="s">
        <v>99</v>
      </c>
      <c r="G617" s="22">
        <v>3.7852000000000001</v>
      </c>
      <c r="H617" s="123" t="s">
        <v>1919</v>
      </c>
    </row>
    <row r="618" spans="2:8" x14ac:dyDescent="0.3">
      <c r="B618" s="183" t="s">
        <v>858</v>
      </c>
      <c r="C618" s="116" t="s">
        <v>859</v>
      </c>
      <c r="D618" s="117">
        <v>4.0999999999999996</v>
      </c>
      <c r="E618" s="191">
        <v>44000</v>
      </c>
      <c r="F618" s="9" t="s">
        <v>99</v>
      </c>
      <c r="G618" s="192">
        <v>0.93620000000000003</v>
      </c>
      <c r="H618" s="122" t="s">
        <v>1919</v>
      </c>
    </row>
    <row r="619" spans="2:8" x14ac:dyDescent="0.3">
      <c r="B619" s="183" t="s">
        <v>860</v>
      </c>
      <c r="C619" s="116" t="s">
        <v>859</v>
      </c>
      <c r="D619" s="117">
        <v>5.55</v>
      </c>
      <c r="E619" s="191">
        <v>44000</v>
      </c>
      <c r="F619" s="9" t="s">
        <v>99</v>
      </c>
      <c r="G619" s="192">
        <v>1.2254</v>
      </c>
      <c r="H619" s="122" t="s">
        <v>1919</v>
      </c>
    </row>
    <row r="620" spans="2:8" x14ac:dyDescent="0.3">
      <c r="B620" s="183" t="s">
        <v>861</v>
      </c>
      <c r="C620" s="116" t="s">
        <v>859</v>
      </c>
      <c r="D620" s="117">
        <v>8.0299999999999994</v>
      </c>
      <c r="E620" s="191">
        <v>44000</v>
      </c>
      <c r="F620" s="9" t="s">
        <v>99</v>
      </c>
      <c r="G620" s="192">
        <v>1.7717000000000001</v>
      </c>
      <c r="H620" s="122" t="s">
        <v>1919</v>
      </c>
    </row>
    <row r="621" spans="2:8" x14ac:dyDescent="0.3">
      <c r="B621" s="186" t="s">
        <v>862</v>
      </c>
      <c r="C621" s="19" t="s">
        <v>859</v>
      </c>
      <c r="D621" s="20">
        <v>13.52</v>
      </c>
      <c r="E621" s="143">
        <v>44000</v>
      </c>
      <c r="F621" s="21" t="s">
        <v>99</v>
      </c>
      <c r="G621" s="22">
        <v>2.9786000000000001</v>
      </c>
      <c r="H621" s="123" t="s">
        <v>1919</v>
      </c>
    </row>
    <row r="622" spans="2:8" x14ac:dyDescent="0.3">
      <c r="B622" s="183" t="s">
        <v>863</v>
      </c>
      <c r="C622" s="116" t="s">
        <v>864</v>
      </c>
      <c r="D622" s="117">
        <v>2.29</v>
      </c>
      <c r="E622" s="191">
        <v>44000</v>
      </c>
      <c r="F622" s="9" t="s">
        <v>99</v>
      </c>
      <c r="G622" s="192">
        <v>1.0528999999999999</v>
      </c>
      <c r="H622" s="122" t="s">
        <v>1919</v>
      </c>
    </row>
    <row r="623" spans="2:8" x14ac:dyDescent="0.3">
      <c r="B623" s="183" t="s">
        <v>865</v>
      </c>
      <c r="C623" s="116" t="s">
        <v>864</v>
      </c>
      <c r="D623" s="117">
        <v>3.77</v>
      </c>
      <c r="E623" s="191">
        <v>44000</v>
      </c>
      <c r="F623" s="9" t="s">
        <v>99</v>
      </c>
      <c r="G623" s="192">
        <v>1.6284000000000001</v>
      </c>
      <c r="H623" s="122" t="s">
        <v>1919</v>
      </c>
    </row>
    <row r="624" spans="2:8" x14ac:dyDescent="0.3">
      <c r="B624" s="183" t="s">
        <v>866</v>
      </c>
      <c r="C624" s="116" t="s">
        <v>864</v>
      </c>
      <c r="D624" s="117">
        <v>6.78</v>
      </c>
      <c r="E624" s="191">
        <v>44000</v>
      </c>
      <c r="F624" s="9" t="s">
        <v>99</v>
      </c>
      <c r="G624" s="192">
        <v>2.2536</v>
      </c>
      <c r="H624" s="122" t="s">
        <v>1919</v>
      </c>
    </row>
    <row r="625" spans="2:8" x14ac:dyDescent="0.3">
      <c r="B625" s="186" t="s">
        <v>867</v>
      </c>
      <c r="C625" s="19" t="s">
        <v>864</v>
      </c>
      <c r="D625" s="20">
        <v>12.54</v>
      </c>
      <c r="E625" s="143">
        <v>44000</v>
      </c>
      <c r="F625" s="21" t="s">
        <v>99</v>
      </c>
      <c r="G625" s="22">
        <v>3.5533000000000001</v>
      </c>
      <c r="H625" s="123" t="s">
        <v>1919</v>
      </c>
    </row>
    <row r="626" spans="2:8" x14ac:dyDescent="0.3">
      <c r="B626" s="183" t="s">
        <v>868</v>
      </c>
      <c r="C626" s="116" t="s">
        <v>869</v>
      </c>
      <c r="D626" s="117">
        <v>2.69</v>
      </c>
      <c r="E626" s="191">
        <v>44000</v>
      </c>
      <c r="F626" s="9" t="s">
        <v>99</v>
      </c>
      <c r="G626" s="192">
        <v>0.81940000000000002</v>
      </c>
      <c r="H626" s="122" t="s">
        <v>1919</v>
      </c>
    </row>
    <row r="627" spans="2:8" x14ac:dyDescent="0.3">
      <c r="B627" s="183" t="s">
        <v>870</v>
      </c>
      <c r="C627" s="116" t="s">
        <v>869</v>
      </c>
      <c r="D627" s="117">
        <v>4.22</v>
      </c>
      <c r="E627" s="191">
        <v>44000</v>
      </c>
      <c r="F627" s="9" t="s">
        <v>99</v>
      </c>
      <c r="G627" s="192">
        <v>1.1094999999999999</v>
      </c>
      <c r="H627" s="122" t="s">
        <v>1919</v>
      </c>
    </row>
    <row r="628" spans="2:8" x14ac:dyDescent="0.3">
      <c r="B628" s="183" t="s">
        <v>871</v>
      </c>
      <c r="C628" s="116" t="s">
        <v>869</v>
      </c>
      <c r="D628" s="117">
        <v>7.11</v>
      </c>
      <c r="E628" s="191">
        <v>44000</v>
      </c>
      <c r="F628" s="9" t="s">
        <v>99</v>
      </c>
      <c r="G628" s="192">
        <v>1.7023999999999999</v>
      </c>
      <c r="H628" s="122" t="s">
        <v>1919</v>
      </c>
    </row>
    <row r="629" spans="2:8" x14ac:dyDescent="0.3">
      <c r="B629" s="186" t="s">
        <v>872</v>
      </c>
      <c r="C629" s="19" t="s">
        <v>869</v>
      </c>
      <c r="D629" s="20">
        <v>13.11</v>
      </c>
      <c r="E629" s="143">
        <v>44000</v>
      </c>
      <c r="F629" s="21" t="s">
        <v>99</v>
      </c>
      <c r="G629" s="22">
        <v>2.8815</v>
      </c>
      <c r="H629" s="123" t="s">
        <v>1919</v>
      </c>
    </row>
    <row r="630" spans="2:8" x14ac:dyDescent="0.3">
      <c r="B630" s="183" t="s">
        <v>873</v>
      </c>
      <c r="C630" s="116" t="s">
        <v>874</v>
      </c>
      <c r="D630" s="117">
        <v>3.29</v>
      </c>
      <c r="E630" s="191">
        <v>44000</v>
      </c>
      <c r="F630" s="9" t="s">
        <v>99</v>
      </c>
      <c r="G630" s="192">
        <v>0.96419999999999995</v>
      </c>
      <c r="H630" s="122" t="s">
        <v>1919</v>
      </c>
    </row>
    <row r="631" spans="2:8" x14ac:dyDescent="0.3">
      <c r="B631" s="183" t="s">
        <v>875</v>
      </c>
      <c r="C631" s="116" t="s">
        <v>874</v>
      </c>
      <c r="D631" s="117">
        <v>5.42</v>
      </c>
      <c r="E631" s="191">
        <v>44000</v>
      </c>
      <c r="F631" s="9" t="s">
        <v>99</v>
      </c>
      <c r="G631" s="192">
        <v>1.2568999999999999</v>
      </c>
      <c r="H631" s="122" t="s">
        <v>1919</v>
      </c>
    </row>
    <row r="632" spans="2:8" x14ac:dyDescent="0.3">
      <c r="B632" s="183" t="s">
        <v>876</v>
      </c>
      <c r="C632" s="116" t="s">
        <v>874</v>
      </c>
      <c r="D632" s="117">
        <v>9.32</v>
      </c>
      <c r="E632" s="191">
        <v>44000</v>
      </c>
      <c r="F632" s="9" t="s">
        <v>99</v>
      </c>
      <c r="G632" s="192">
        <v>1.8415999999999999</v>
      </c>
      <c r="H632" s="122" t="s">
        <v>1919</v>
      </c>
    </row>
    <row r="633" spans="2:8" x14ac:dyDescent="0.3">
      <c r="B633" s="186" t="s">
        <v>877</v>
      </c>
      <c r="C633" s="19" t="s">
        <v>874</v>
      </c>
      <c r="D633" s="20">
        <v>14.76</v>
      </c>
      <c r="E633" s="143">
        <v>44000</v>
      </c>
      <c r="F633" s="21" t="s">
        <v>99</v>
      </c>
      <c r="G633" s="22">
        <v>3.1362999999999999</v>
      </c>
      <c r="H633" s="123" t="s">
        <v>1919</v>
      </c>
    </row>
    <row r="634" spans="2:8" x14ac:dyDescent="0.3">
      <c r="B634" s="183" t="s">
        <v>878</v>
      </c>
      <c r="C634" s="116" t="s">
        <v>879</v>
      </c>
      <c r="D634" s="117">
        <v>2.38</v>
      </c>
      <c r="E634" s="191">
        <v>44000</v>
      </c>
      <c r="F634" s="9" t="s">
        <v>99</v>
      </c>
      <c r="G634" s="192">
        <v>1.0543</v>
      </c>
      <c r="H634" s="122" t="s">
        <v>1919</v>
      </c>
    </row>
    <row r="635" spans="2:8" x14ac:dyDescent="0.3">
      <c r="B635" s="183" t="s">
        <v>880</v>
      </c>
      <c r="C635" s="116" t="s">
        <v>879</v>
      </c>
      <c r="D635" s="117">
        <v>4.41</v>
      </c>
      <c r="E635" s="191">
        <v>44000</v>
      </c>
      <c r="F635" s="9" t="s">
        <v>99</v>
      </c>
      <c r="G635" s="192">
        <v>1.4722</v>
      </c>
      <c r="H635" s="122" t="s">
        <v>1919</v>
      </c>
    </row>
    <row r="636" spans="2:8" x14ac:dyDescent="0.3">
      <c r="B636" s="183" t="s">
        <v>881</v>
      </c>
      <c r="C636" s="116" t="s">
        <v>879</v>
      </c>
      <c r="D636" s="117">
        <v>8.1199999999999992</v>
      </c>
      <c r="E636" s="191">
        <v>44000</v>
      </c>
      <c r="F636" s="9" t="s">
        <v>99</v>
      </c>
      <c r="G636" s="192">
        <v>2.1328</v>
      </c>
      <c r="H636" s="122" t="s">
        <v>1919</v>
      </c>
    </row>
    <row r="637" spans="2:8" x14ac:dyDescent="0.3">
      <c r="B637" s="186" t="s">
        <v>882</v>
      </c>
      <c r="C637" s="19" t="s">
        <v>879</v>
      </c>
      <c r="D637" s="20">
        <v>14.26</v>
      </c>
      <c r="E637" s="143">
        <v>44000</v>
      </c>
      <c r="F637" s="21" t="s">
        <v>99</v>
      </c>
      <c r="G637" s="22">
        <v>3.3940999999999999</v>
      </c>
      <c r="H637" s="123" t="s">
        <v>1919</v>
      </c>
    </row>
    <row r="638" spans="2:8" x14ac:dyDescent="0.3">
      <c r="B638" s="183" t="s">
        <v>883</v>
      </c>
      <c r="C638" s="116" t="s">
        <v>884</v>
      </c>
      <c r="D638" s="117">
        <v>3.22</v>
      </c>
      <c r="E638" s="191">
        <v>44000</v>
      </c>
      <c r="F638" s="9" t="s">
        <v>99</v>
      </c>
      <c r="G638" s="192">
        <v>1.5573999999999999</v>
      </c>
      <c r="H638" s="122" t="s">
        <v>1919</v>
      </c>
    </row>
    <row r="639" spans="2:8" x14ac:dyDescent="0.3">
      <c r="B639" s="183" t="s">
        <v>885</v>
      </c>
      <c r="C639" s="116" t="s">
        <v>884</v>
      </c>
      <c r="D639" s="117">
        <v>3.22</v>
      </c>
      <c r="E639" s="191">
        <v>44000</v>
      </c>
      <c r="F639" s="9" t="s">
        <v>99</v>
      </c>
      <c r="G639" s="192">
        <v>2.1238999999999999</v>
      </c>
      <c r="H639" s="122" t="s">
        <v>1919</v>
      </c>
    </row>
    <row r="640" spans="2:8" x14ac:dyDescent="0.3">
      <c r="B640" s="183" t="s">
        <v>886</v>
      </c>
      <c r="C640" s="116" t="s">
        <v>884</v>
      </c>
      <c r="D640" s="117">
        <v>8.92</v>
      </c>
      <c r="E640" s="191">
        <v>44000</v>
      </c>
      <c r="F640" s="9" t="s">
        <v>99</v>
      </c>
      <c r="G640" s="192">
        <v>3.3249</v>
      </c>
      <c r="H640" s="122" t="s">
        <v>1919</v>
      </c>
    </row>
    <row r="641" spans="2:8" x14ac:dyDescent="0.3">
      <c r="B641" s="186" t="s">
        <v>887</v>
      </c>
      <c r="C641" s="19" t="s">
        <v>884</v>
      </c>
      <c r="D641" s="20">
        <v>15.6</v>
      </c>
      <c r="E641" s="143">
        <v>46018</v>
      </c>
      <c r="F641" s="21" t="s">
        <v>99</v>
      </c>
      <c r="G641" s="22">
        <v>4.6334</v>
      </c>
      <c r="H641" s="123" t="s">
        <v>1919</v>
      </c>
    </row>
    <row r="642" spans="2:8" x14ac:dyDescent="0.3">
      <c r="B642" s="183" t="s">
        <v>888</v>
      </c>
      <c r="C642" s="116" t="s">
        <v>889</v>
      </c>
      <c r="D642" s="117">
        <v>1.37</v>
      </c>
      <c r="E642" s="191">
        <v>44000</v>
      </c>
      <c r="F642" s="9" t="s">
        <v>99</v>
      </c>
      <c r="G642" s="192">
        <v>1.7323999999999999</v>
      </c>
      <c r="H642" s="122" t="s">
        <v>1919</v>
      </c>
    </row>
    <row r="643" spans="2:8" x14ac:dyDescent="0.3">
      <c r="B643" s="183" t="s">
        <v>890</v>
      </c>
      <c r="C643" s="116" t="s">
        <v>889</v>
      </c>
      <c r="D643" s="117">
        <v>2.41</v>
      </c>
      <c r="E643" s="191">
        <v>44000</v>
      </c>
      <c r="F643" s="9" t="s">
        <v>99</v>
      </c>
      <c r="G643" s="192">
        <v>1.9794</v>
      </c>
      <c r="H643" s="122" t="s">
        <v>1919</v>
      </c>
    </row>
    <row r="644" spans="2:8" x14ac:dyDescent="0.3">
      <c r="B644" s="183" t="s">
        <v>891</v>
      </c>
      <c r="C644" s="116" t="s">
        <v>889</v>
      </c>
      <c r="D644" s="117">
        <v>5.52</v>
      </c>
      <c r="E644" s="191">
        <v>44000</v>
      </c>
      <c r="F644" s="9" t="s">
        <v>99</v>
      </c>
      <c r="G644" s="192">
        <v>2.5996999999999999</v>
      </c>
      <c r="H644" s="122" t="s">
        <v>1919</v>
      </c>
    </row>
    <row r="645" spans="2:8" x14ac:dyDescent="0.3">
      <c r="B645" s="186" t="s">
        <v>892</v>
      </c>
      <c r="C645" s="19" t="s">
        <v>889</v>
      </c>
      <c r="D645" s="20">
        <v>10.71</v>
      </c>
      <c r="E645" s="143">
        <v>44000</v>
      </c>
      <c r="F645" s="21" t="s">
        <v>99</v>
      </c>
      <c r="G645" s="22">
        <v>3.4639000000000002</v>
      </c>
      <c r="H645" s="123" t="s">
        <v>1919</v>
      </c>
    </row>
    <row r="646" spans="2:8" x14ac:dyDescent="0.3">
      <c r="B646" s="183" t="s">
        <v>893</v>
      </c>
      <c r="C646" s="116" t="s">
        <v>894</v>
      </c>
      <c r="D646" s="117">
        <v>4.1900000000000004</v>
      </c>
      <c r="E646" s="191">
        <v>44000</v>
      </c>
      <c r="F646" s="9" t="s">
        <v>99</v>
      </c>
      <c r="G646" s="192">
        <v>1.6477999999999999</v>
      </c>
      <c r="H646" s="122" t="s">
        <v>1919</v>
      </c>
    </row>
    <row r="647" spans="2:8" x14ac:dyDescent="0.3">
      <c r="B647" s="183" t="s">
        <v>895</v>
      </c>
      <c r="C647" s="116" t="s">
        <v>894</v>
      </c>
      <c r="D647" s="117">
        <v>4.99</v>
      </c>
      <c r="E647" s="191">
        <v>44000</v>
      </c>
      <c r="F647" s="9" t="s">
        <v>99</v>
      </c>
      <c r="G647" s="192">
        <v>1.895</v>
      </c>
      <c r="H647" s="122" t="s">
        <v>1919</v>
      </c>
    </row>
    <row r="648" spans="2:8" x14ac:dyDescent="0.3">
      <c r="B648" s="183" t="s">
        <v>896</v>
      </c>
      <c r="C648" s="116" t="s">
        <v>894</v>
      </c>
      <c r="D648" s="117">
        <v>7.51</v>
      </c>
      <c r="E648" s="191">
        <v>44000</v>
      </c>
      <c r="F648" s="9" t="s">
        <v>99</v>
      </c>
      <c r="G648" s="192">
        <v>2.5198999999999998</v>
      </c>
      <c r="H648" s="122" t="s">
        <v>1919</v>
      </c>
    </row>
    <row r="649" spans="2:8" x14ac:dyDescent="0.3">
      <c r="B649" s="186" t="s">
        <v>897</v>
      </c>
      <c r="C649" s="19" t="s">
        <v>894</v>
      </c>
      <c r="D649" s="20">
        <v>12.08</v>
      </c>
      <c r="E649" s="143">
        <v>44000</v>
      </c>
      <c r="F649" s="21" t="s">
        <v>99</v>
      </c>
      <c r="G649" s="22">
        <v>3.5303</v>
      </c>
      <c r="H649" s="123" t="s">
        <v>1919</v>
      </c>
    </row>
    <row r="650" spans="2:8" x14ac:dyDescent="0.3">
      <c r="B650" s="183" t="s">
        <v>898</v>
      </c>
      <c r="C650" s="116" t="s">
        <v>899</v>
      </c>
      <c r="D650" s="117">
        <v>1.64</v>
      </c>
      <c r="E650" s="191">
        <v>44000</v>
      </c>
      <c r="F650" s="9" t="s">
        <v>99</v>
      </c>
      <c r="G650" s="192">
        <v>1.4229000000000001</v>
      </c>
      <c r="H650" s="122" t="s">
        <v>1919</v>
      </c>
    </row>
    <row r="651" spans="2:8" x14ac:dyDescent="0.3">
      <c r="B651" s="183" t="s">
        <v>900</v>
      </c>
      <c r="C651" s="116" t="s">
        <v>899</v>
      </c>
      <c r="D651" s="117">
        <v>2.42</v>
      </c>
      <c r="E651" s="191">
        <v>44000</v>
      </c>
      <c r="F651" s="9" t="s">
        <v>99</v>
      </c>
      <c r="G651" s="192">
        <v>1.5972999999999999</v>
      </c>
      <c r="H651" s="122" t="s">
        <v>1919</v>
      </c>
    </row>
    <row r="652" spans="2:8" x14ac:dyDescent="0.3">
      <c r="B652" s="183" t="s">
        <v>901</v>
      </c>
      <c r="C652" s="116" t="s">
        <v>899</v>
      </c>
      <c r="D652" s="117">
        <v>5.37</v>
      </c>
      <c r="E652" s="191">
        <v>44000</v>
      </c>
      <c r="F652" s="9" t="s">
        <v>99</v>
      </c>
      <c r="G652" s="192">
        <v>2.2722000000000002</v>
      </c>
      <c r="H652" s="122" t="s">
        <v>1919</v>
      </c>
    </row>
    <row r="653" spans="2:8" x14ac:dyDescent="0.3">
      <c r="B653" s="186" t="s">
        <v>902</v>
      </c>
      <c r="C653" s="19" t="s">
        <v>899</v>
      </c>
      <c r="D653" s="20">
        <v>10.220000000000001</v>
      </c>
      <c r="E653" s="143">
        <v>44000</v>
      </c>
      <c r="F653" s="21" t="s">
        <v>99</v>
      </c>
      <c r="G653" s="22">
        <v>3.3894000000000002</v>
      </c>
      <c r="H653" s="123" t="s">
        <v>1919</v>
      </c>
    </row>
    <row r="654" spans="2:8" x14ac:dyDescent="0.3">
      <c r="B654" s="183" t="s">
        <v>903</v>
      </c>
      <c r="C654" s="116" t="s">
        <v>904</v>
      </c>
      <c r="D654" s="117">
        <v>2.41</v>
      </c>
      <c r="E654" s="191">
        <v>44000</v>
      </c>
      <c r="F654" s="9" t="s">
        <v>99</v>
      </c>
      <c r="G654" s="192">
        <v>2.0436999999999999</v>
      </c>
      <c r="H654" s="122" t="s">
        <v>1919</v>
      </c>
    </row>
    <row r="655" spans="2:8" x14ac:dyDescent="0.3">
      <c r="B655" s="183" t="s">
        <v>905</v>
      </c>
      <c r="C655" s="116" t="s">
        <v>904</v>
      </c>
      <c r="D655" s="117">
        <v>4.1399999999999997</v>
      </c>
      <c r="E655" s="191">
        <v>44000</v>
      </c>
      <c r="F655" s="9" t="s">
        <v>99</v>
      </c>
      <c r="G655" s="192">
        <v>2.4657</v>
      </c>
      <c r="H655" s="122" t="s">
        <v>1919</v>
      </c>
    </row>
    <row r="656" spans="2:8" x14ac:dyDescent="0.3">
      <c r="B656" s="183" t="s">
        <v>906</v>
      </c>
      <c r="C656" s="116" t="s">
        <v>904</v>
      </c>
      <c r="D656" s="117">
        <v>7.69</v>
      </c>
      <c r="E656" s="191">
        <v>44000</v>
      </c>
      <c r="F656" s="9" t="s">
        <v>99</v>
      </c>
      <c r="G656" s="192">
        <v>2.9981</v>
      </c>
      <c r="H656" s="122" t="s">
        <v>1919</v>
      </c>
    </row>
    <row r="657" spans="2:8" x14ac:dyDescent="0.3">
      <c r="B657" s="186" t="s">
        <v>907</v>
      </c>
      <c r="C657" s="19" t="s">
        <v>904</v>
      </c>
      <c r="D657" s="20">
        <v>11.51</v>
      </c>
      <c r="E657" s="143">
        <v>44000</v>
      </c>
      <c r="F657" s="21" t="s">
        <v>99</v>
      </c>
      <c r="G657" s="22">
        <v>3.8685</v>
      </c>
      <c r="H657" s="123" t="s">
        <v>1919</v>
      </c>
    </row>
    <row r="658" spans="2:8" x14ac:dyDescent="0.3">
      <c r="B658" s="183" t="s">
        <v>908</v>
      </c>
      <c r="C658" s="116" t="s">
        <v>909</v>
      </c>
      <c r="D658" s="117">
        <v>1.77</v>
      </c>
      <c r="E658" s="191">
        <v>44000</v>
      </c>
      <c r="F658" s="9" t="s">
        <v>99</v>
      </c>
      <c r="G658" s="192">
        <v>1.4114</v>
      </c>
      <c r="H658" s="122" t="s">
        <v>1919</v>
      </c>
    </row>
    <row r="659" spans="2:8" x14ac:dyDescent="0.3">
      <c r="B659" s="183" t="s">
        <v>910</v>
      </c>
      <c r="C659" s="116" t="s">
        <v>909</v>
      </c>
      <c r="D659" s="117">
        <v>2.34</v>
      </c>
      <c r="E659" s="191">
        <v>44000</v>
      </c>
      <c r="F659" s="9" t="s">
        <v>99</v>
      </c>
      <c r="G659" s="192">
        <v>1.4986999999999999</v>
      </c>
      <c r="H659" s="122" t="s">
        <v>1919</v>
      </c>
    </row>
    <row r="660" spans="2:8" x14ac:dyDescent="0.3">
      <c r="B660" s="183" t="s">
        <v>911</v>
      </c>
      <c r="C660" s="116" t="s">
        <v>909</v>
      </c>
      <c r="D660" s="117">
        <v>3.41</v>
      </c>
      <c r="E660" s="191">
        <v>44000</v>
      </c>
      <c r="F660" s="9" t="s">
        <v>99</v>
      </c>
      <c r="G660" s="192">
        <v>2.1516000000000002</v>
      </c>
      <c r="H660" s="122" t="s">
        <v>1919</v>
      </c>
    </row>
    <row r="661" spans="2:8" x14ac:dyDescent="0.3">
      <c r="B661" s="186" t="s">
        <v>912</v>
      </c>
      <c r="C661" s="19" t="s">
        <v>909</v>
      </c>
      <c r="D661" s="20">
        <v>8.98</v>
      </c>
      <c r="E661" s="143">
        <v>44000</v>
      </c>
      <c r="F661" s="21" t="s">
        <v>99</v>
      </c>
      <c r="G661" s="22">
        <v>2.9981</v>
      </c>
      <c r="H661" s="123" t="s">
        <v>1919</v>
      </c>
    </row>
    <row r="662" spans="2:8" x14ac:dyDescent="0.3">
      <c r="B662" s="183" t="s">
        <v>913</v>
      </c>
      <c r="C662" s="116" t="s">
        <v>914</v>
      </c>
      <c r="D662" s="117">
        <v>3.32</v>
      </c>
      <c r="E662" s="191">
        <v>44000</v>
      </c>
      <c r="F662" s="9" t="s">
        <v>99</v>
      </c>
      <c r="G662" s="192">
        <v>0.47189999999999999</v>
      </c>
      <c r="H662" s="122" t="s">
        <v>1919</v>
      </c>
    </row>
    <row r="663" spans="2:8" x14ac:dyDescent="0.3">
      <c r="B663" s="183" t="s">
        <v>915</v>
      </c>
      <c r="C663" s="116" t="s">
        <v>914</v>
      </c>
      <c r="D663" s="117">
        <v>4.33</v>
      </c>
      <c r="E663" s="191">
        <v>44000</v>
      </c>
      <c r="F663" s="9" t="s">
        <v>99</v>
      </c>
      <c r="G663" s="192">
        <v>0.6028</v>
      </c>
      <c r="H663" s="122" t="s">
        <v>1919</v>
      </c>
    </row>
    <row r="664" spans="2:8" x14ac:dyDescent="0.3">
      <c r="B664" s="183" t="s">
        <v>916</v>
      </c>
      <c r="C664" s="116" t="s">
        <v>914</v>
      </c>
      <c r="D664" s="117">
        <v>5.91</v>
      </c>
      <c r="E664" s="191">
        <v>44000</v>
      </c>
      <c r="F664" s="9" t="s">
        <v>99</v>
      </c>
      <c r="G664" s="192">
        <v>0.86060000000000003</v>
      </c>
      <c r="H664" s="122" t="s">
        <v>1919</v>
      </c>
    </row>
    <row r="665" spans="2:8" x14ac:dyDescent="0.3">
      <c r="B665" s="186" t="s">
        <v>917</v>
      </c>
      <c r="C665" s="19" t="s">
        <v>914</v>
      </c>
      <c r="D665" s="20">
        <v>7.53</v>
      </c>
      <c r="E665" s="143">
        <v>44000</v>
      </c>
      <c r="F665" s="21" t="s">
        <v>99</v>
      </c>
      <c r="G665" s="22">
        <v>1.2857000000000001</v>
      </c>
      <c r="H665" s="123" t="s">
        <v>1919</v>
      </c>
    </row>
    <row r="666" spans="2:8" x14ac:dyDescent="0.3">
      <c r="B666" s="183" t="s">
        <v>918</v>
      </c>
      <c r="C666" s="116" t="s">
        <v>919</v>
      </c>
      <c r="D666" s="117">
        <v>3.19</v>
      </c>
      <c r="E666" s="191">
        <v>44000</v>
      </c>
      <c r="F666" s="9" t="s">
        <v>99</v>
      </c>
      <c r="G666" s="192">
        <v>0.51100000000000001</v>
      </c>
      <c r="H666" s="122" t="s">
        <v>1919</v>
      </c>
    </row>
    <row r="667" spans="2:8" x14ac:dyDescent="0.3">
      <c r="B667" s="183" t="s">
        <v>920</v>
      </c>
      <c r="C667" s="116" t="s">
        <v>919</v>
      </c>
      <c r="D667" s="117">
        <v>3.91</v>
      </c>
      <c r="E667" s="191">
        <v>44000</v>
      </c>
      <c r="F667" s="9" t="s">
        <v>99</v>
      </c>
      <c r="G667" s="192">
        <v>0.63460000000000005</v>
      </c>
      <c r="H667" s="122" t="s">
        <v>1919</v>
      </c>
    </row>
    <row r="668" spans="2:8" x14ac:dyDescent="0.3">
      <c r="B668" s="183" t="s">
        <v>921</v>
      </c>
      <c r="C668" s="116" t="s">
        <v>919</v>
      </c>
      <c r="D668" s="117">
        <v>5.85</v>
      </c>
      <c r="E668" s="191">
        <v>44000</v>
      </c>
      <c r="F668" s="9" t="s">
        <v>99</v>
      </c>
      <c r="G668" s="192">
        <v>0.92930000000000001</v>
      </c>
      <c r="H668" s="122" t="s">
        <v>1919</v>
      </c>
    </row>
    <row r="669" spans="2:8" x14ac:dyDescent="0.3">
      <c r="B669" s="186" t="s">
        <v>922</v>
      </c>
      <c r="C669" s="19" t="s">
        <v>919</v>
      </c>
      <c r="D669" s="20">
        <v>9.75</v>
      </c>
      <c r="E669" s="143">
        <v>44000</v>
      </c>
      <c r="F669" s="21" t="s">
        <v>99</v>
      </c>
      <c r="G669" s="22">
        <v>1.6292</v>
      </c>
      <c r="H669" s="123" t="s">
        <v>1919</v>
      </c>
    </row>
    <row r="670" spans="2:8" x14ac:dyDescent="0.3">
      <c r="B670" s="183" t="s">
        <v>923</v>
      </c>
      <c r="C670" s="116" t="s">
        <v>924</v>
      </c>
      <c r="D670" s="117">
        <v>2.7</v>
      </c>
      <c r="E670" s="191">
        <v>44000</v>
      </c>
      <c r="F670" s="9" t="s">
        <v>99</v>
      </c>
      <c r="G670" s="192">
        <v>0.49959999999999999</v>
      </c>
      <c r="H670" s="122" t="s">
        <v>1919</v>
      </c>
    </row>
    <row r="671" spans="2:8" x14ac:dyDescent="0.3">
      <c r="B671" s="183" t="s">
        <v>925</v>
      </c>
      <c r="C671" s="116" t="s">
        <v>924</v>
      </c>
      <c r="D671" s="117">
        <v>3.69</v>
      </c>
      <c r="E671" s="191">
        <v>44000</v>
      </c>
      <c r="F671" s="9" t="s">
        <v>99</v>
      </c>
      <c r="G671" s="192">
        <v>0.66959999999999997</v>
      </c>
      <c r="H671" s="122" t="s">
        <v>1919</v>
      </c>
    </row>
    <row r="672" spans="2:8" x14ac:dyDescent="0.3">
      <c r="B672" s="183" t="s">
        <v>926</v>
      </c>
      <c r="C672" s="116" t="s">
        <v>924</v>
      </c>
      <c r="D672" s="117">
        <v>5.69</v>
      </c>
      <c r="E672" s="191">
        <v>44000</v>
      </c>
      <c r="F672" s="9" t="s">
        <v>99</v>
      </c>
      <c r="G672" s="192">
        <v>0.9718</v>
      </c>
      <c r="H672" s="122" t="s">
        <v>1919</v>
      </c>
    </row>
    <row r="673" spans="2:8" x14ac:dyDescent="0.3">
      <c r="B673" s="186" t="s">
        <v>927</v>
      </c>
      <c r="C673" s="19" t="s">
        <v>924</v>
      </c>
      <c r="D673" s="20">
        <v>10.220000000000001</v>
      </c>
      <c r="E673" s="143">
        <v>44000</v>
      </c>
      <c r="F673" s="21" t="s">
        <v>99</v>
      </c>
      <c r="G673" s="22">
        <v>1.7434000000000001</v>
      </c>
      <c r="H673" s="123" t="s">
        <v>1919</v>
      </c>
    </row>
    <row r="674" spans="2:8" x14ac:dyDescent="0.3">
      <c r="B674" s="183" t="s">
        <v>928</v>
      </c>
      <c r="C674" s="116" t="s">
        <v>929</v>
      </c>
      <c r="D674" s="117">
        <v>3.42</v>
      </c>
      <c r="E674" s="191">
        <v>44000</v>
      </c>
      <c r="F674" s="9" t="s">
        <v>99</v>
      </c>
      <c r="G674" s="192">
        <v>0.76339999999999997</v>
      </c>
      <c r="H674" s="122" t="s">
        <v>1910</v>
      </c>
    </row>
    <row r="675" spans="2:8" x14ac:dyDescent="0.3">
      <c r="B675" s="183" t="s">
        <v>930</v>
      </c>
      <c r="C675" s="116" t="s">
        <v>929</v>
      </c>
      <c r="D675" s="117">
        <v>4.88</v>
      </c>
      <c r="E675" s="191">
        <v>44000</v>
      </c>
      <c r="F675" s="9" t="s">
        <v>99</v>
      </c>
      <c r="G675" s="192">
        <v>0.90049999999999997</v>
      </c>
      <c r="H675" s="122" t="s">
        <v>1910</v>
      </c>
    </row>
    <row r="676" spans="2:8" x14ac:dyDescent="0.3">
      <c r="B676" s="183" t="s">
        <v>931</v>
      </c>
      <c r="C676" s="116" t="s">
        <v>929</v>
      </c>
      <c r="D676" s="117">
        <v>7.88</v>
      </c>
      <c r="E676" s="191">
        <v>44000</v>
      </c>
      <c r="F676" s="9" t="s">
        <v>99</v>
      </c>
      <c r="G676" s="192">
        <v>1.3301000000000001</v>
      </c>
      <c r="H676" s="122" t="s">
        <v>1910</v>
      </c>
    </row>
    <row r="677" spans="2:8" x14ac:dyDescent="0.3">
      <c r="B677" s="186" t="s">
        <v>932</v>
      </c>
      <c r="C677" s="19" t="s">
        <v>929</v>
      </c>
      <c r="D677" s="20">
        <v>12.17</v>
      </c>
      <c r="E677" s="143">
        <v>44000</v>
      </c>
      <c r="F677" s="21" t="s">
        <v>99</v>
      </c>
      <c r="G677" s="22">
        <v>2.1046</v>
      </c>
      <c r="H677" s="123" t="s">
        <v>1910</v>
      </c>
    </row>
    <row r="678" spans="2:8" x14ac:dyDescent="0.3">
      <c r="B678" s="183" t="s">
        <v>933</v>
      </c>
      <c r="C678" s="116" t="s">
        <v>934</v>
      </c>
      <c r="D678" s="117">
        <v>4.3</v>
      </c>
      <c r="E678" s="191">
        <v>44000</v>
      </c>
      <c r="F678" s="9" t="s">
        <v>99</v>
      </c>
      <c r="G678" s="192">
        <v>0.63819999999999999</v>
      </c>
      <c r="H678" s="122" t="s">
        <v>1906</v>
      </c>
    </row>
    <row r="679" spans="2:8" x14ac:dyDescent="0.3">
      <c r="B679" s="183" t="s">
        <v>935</v>
      </c>
      <c r="C679" s="116" t="s">
        <v>934</v>
      </c>
      <c r="D679" s="117">
        <v>6.26</v>
      </c>
      <c r="E679" s="191">
        <v>44000</v>
      </c>
      <c r="F679" s="9" t="s">
        <v>99</v>
      </c>
      <c r="G679" s="192">
        <v>0.86180000000000001</v>
      </c>
      <c r="H679" s="122" t="s">
        <v>1906</v>
      </c>
    </row>
    <row r="680" spans="2:8" x14ac:dyDescent="0.3">
      <c r="B680" s="183" t="s">
        <v>936</v>
      </c>
      <c r="C680" s="116" t="s">
        <v>934</v>
      </c>
      <c r="D680" s="117">
        <v>9.15</v>
      </c>
      <c r="E680" s="191">
        <v>44000</v>
      </c>
      <c r="F680" s="9" t="s">
        <v>99</v>
      </c>
      <c r="G680" s="192">
        <v>1.2704</v>
      </c>
      <c r="H680" s="122" t="s">
        <v>1906</v>
      </c>
    </row>
    <row r="681" spans="2:8" x14ac:dyDescent="0.3">
      <c r="B681" s="186" t="s">
        <v>937</v>
      </c>
      <c r="C681" s="19" t="s">
        <v>934</v>
      </c>
      <c r="D681" s="20">
        <v>13.57</v>
      </c>
      <c r="E681" s="143">
        <v>44000</v>
      </c>
      <c r="F681" s="21" t="s">
        <v>99</v>
      </c>
      <c r="G681" s="22">
        <v>1.9701</v>
      </c>
      <c r="H681" s="123" t="s">
        <v>1906</v>
      </c>
    </row>
    <row r="682" spans="2:8" x14ac:dyDescent="0.3">
      <c r="B682" s="183" t="s">
        <v>938</v>
      </c>
      <c r="C682" s="116" t="s">
        <v>939</v>
      </c>
      <c r="D682" s="117">
        <v>3.36</v>
      </c>
      <c r="E682" s="191">
        <v>44000</v>
      </c>
      <c r="F682" s="9" t="s">
        <v>99</v>
      </c>
      <c r="G682" s="192">
        <v>0.64059999999999995</v>
      </c>
      <c r="H682" s="122" t="s">
        <v>1906</v>
      </c>
    </row>
    <row r="683" spans="2:8" x14ac:dyDescent="0.3">
      <c r="B683" s="183" t="s">
        <v>940</v>
      </c>
      <c r="C683" s="116" t="s">
        <v>939</v>
      </c>
      <c r="D683" s="117">
        <v>4.57</v>
      </c>
      <c r="E683" s="191">
        <v>44000</v>
      </c>
      <c r="F683" s="9" t="s">
        <v>99</v>
      </c>
      <c r="G683" s="192">
        <v>0.88049999999999995</v>
      </c>
      <c r="H683" s="122" t="s">
        <v>1906</v>
      </c>
    </row>
    <row r="684" spans="2:8" x14ac:dyDescent="0.3">
      <c r="B684" s="183" t="s">
        <v>941</v>
      </c>
      <c r="C684" s="116" t="s">
        <v>939</v>
      </c>
      <c r="D684" s="117">
        <v>7.17</v>
      </c>
      <c r="E684" s="191">
        <v>44000</v>
      </c>
      <c r="F684" s="9" t="s">
        <v>99</v>
      </c>
      <c r="G684" s="192">
        <v>1.3219000000000001</v>
      </c>
      <c r="H684" s="122" t="s">
        <v>1906</v>
      </c>
    </row>
    <row r="685" spans="2:8" x14ac:dyDescent="0.3">
      <c r="B685" s="186" t="s">
        <v>942</v>
      </c>
      <c r="C685" s="19" t="s">
        <v>939</v>
      </c>
      <c r="D685" s="20">
        <v>12.34</v>
      </c>
      <c r="E685" s="143">
        <v>44000</v>
      </c>
      <c r="F685" s="21" t="s">
        <v>99</v>
      </c>
      <c r="G685" s="22">
        <v>2.5320999999999998</v>
      </c>
      <c r="H685" s="123" t="s">
        <v>1906</v>
      </c>
    </row>
    <row r="686" spans="2:8" x14ac:dyDescent="0.3">
      <c r="B686" s="183" t="s">
        <v>943</v>
      </c>
      <c r="C686" s="116" t="s">
        <v>944</v>
      </c>
      <c r="D686" s="117">
        <v>3.09</v>
      </c>
      <c r="E686" s="191">
        <v>44000</v>
      </c>
      <c r="F686" s="9" t="s">
        <v>99</v>
      </c>
      <c r="G686" s="192">
        <v>0.57740000000000002</v>
      </c>
      <c r="H686" s="122" t="s">
        <v>1919</v>
      </c>
    </row>
    <row r="687" spans="2:8" x14ac:dyDescent="0.3">
      <c r="B687" s="183" t="s">
        <v>945</v>
      </c>
      <c r="C687" s="116" t="s">
        <v>944</v>
      </c>
      <c r="D687" s="117">
        <v>4.22</v>
      </c>
      <c r="E687" s="191">
        <v>44000</v>
      </c>
      <c r="F687" s="9" t="s">
        <v>99</v>
      </c>
      <c r="G687" s="192">
        <v>0.7681</v>
      </c>
      <c r="H687" s="122" t="s">
        <v>1919</v>
      </c>
    </row>
    <row r="688" spans="2:8" x14ac:dyDescent="0.3">
      <c r="B688" s="183" t="s">
        <v>946</v>
      </c>
      <c r="C688" s="116" t="s">
        <v>944</v>
      </c>
      <c r="D688" s="117">
        <v>6.48</v>
      </c>
      <c r="E688" s="191">
        <v>44000</v>
      </c>
      <c r="F688" s="9" t="s">
        <v>99</v>
      </c>
      <c r="G688" s="192">
        <v>1.1065</v>
      </c>
      <c r="H688" s="122" t="s">
        <v>1919</v>
      </c>
    </row>
    <row r="689" spans="2:8" x14ac:dyDescent="0.3">
      <c r="B689" s="186" t="s">
        <v>947</v>
      </c>
      <c r="C689" s="19" t="s">
        <v>944</v>
      </c>
      <c r="D689" s="20">
        <v>10.46</v>
      </c>
      <c r="E689" s="143">
        <v>44000</v>
      </c>
      <c r="F689" s="21" t="s">
        <v>99</v>
      </c>
      <c r="G689" s="22">
        <v>1.8415999999999999</v>
      </c>
      <c r="H689" s="123" t="s">
        <v>1919</v>
      </c>
    </row>
    <row r="690" spans="2:8" x14ac:dyDescent="0.3">
      <c r="B690" s="183" t="s">
        <v>948</v>
      </c>
      <c r="C690" s="116" t="s">
        <v>949</v>
      </c>
      <c r="D690" s="117">
        <v>3.32</v>
      </c>
      <c r="E690" s="191">
        <v>44000</v>
      </c>
      <c r="F690" s="9" t="s">
        <v>99</v>
      </c>
      <c r="G690" s="192">
        <v>0.53200000000000003</v>
      </c>
      <c r="H690" s="122" t="s">
        <v>1919</v>
      </c>
    </row>
    <row r="691" spans="2:8" x14ac:dyDescent="0.3">
      <c r="B691" s="183" t="s">
        <v>950</v>
      </c>
      <c r="C691" s="116" t="s">
        <v>949</v>
      </c>
      <c r="D691" s="117">
        <v>5.18</v>
      </c>
      <c r="E691" s="191">
        <v>44000</v>
      </c>
      <c r="F691" s="9" t="s">
        <v>99</v>
      </c>
      <c r="G691" s="192">
        <v>0.74429999999999996</v>
      </c>
      <c r="H691" s="122" t="s">
        <v>1919</v>
      </c>
    </row>
    <row r="692" spans="2:8" x14ac:dyDescent="0.3">
      <c r="B692" s="183" t="s">
        <v>951</v>
      </c>
      <c r="C692" s="116" t="s">
        <v>949</v>
      </c>
      <c r="D692" s="117">
        <v>7.3</v>
      </c>
      <c r="E692" s="191">
        <v>44000</v>
      </c>
      <c r="F692" s="9" t="s">
        <v>99</v>
      </c>
      <c r="G692" s="192">
        <v>1.0761000000000001</v>
      </c>
      <c r="H692" s="122" t="s">
        <v>1919</v>
      </c>
    </row>
    <row r="693" spans="2:8" x14ac:dyDescent="0.3">
      <c r="B693" s="186" t="s">
        <v>952</v>
      </c>
      <c r="C693" s="19" t="s">
        <v>949</v>
      </c>
      <c r="D693" s="20">
        <v>10.73</v>
      </c>
      <c r="E693" s="143">
        <v>44000</v>
      </c>
      <c r="F693" s="21" t="s">
        <v>99</v>
      </c>
      <c r="G693" s="22">
        <v>1.8111999999999999</v>
      </c>
      <c r="H693" s="123" t="s">
        <v>1919</v>
      </c>
    </row>
    <row r="694" spans="2:8" x14ac:dyDescent="0.3">
      <c r="B694" s="183" t="s">
        <v>953</v>
      </c>
      <c r="C694" s="116" t="s">
        <v>954</v>
      </c>
      <c r="D694" s="117">
        <v>2.95</v>
      </c>
      <c r="E694" s="191">
        <v>44000</v>
      </c>
      <c r="F694" s="9" t="s">
        <v>99</v>
      </c>
      <c r="G694" s="192">
        <v>0.48159999999999997</v>
      </c>
      <c r="H694" s="122" t="s">
        <v>1906</v>
      </c>
    </row>
    <row r="695" spans="2:8" x14ac:dyDescent="0.3">
      <c r="B695" s="183" t="s">
        <v>955</v>
      </c>
      <c r="C695" s="116" t="s">
        <v>954</v>
      </c>
      <c r="D695" s="117">
        <v>4.08</v>
      </c>
      <c r="E695" s="191">
        <v>44000</v>
      </c>
      <c r="F695" s="9" t="s">
        <v>99</v>
      </c>
      <c r="G695" s="192">
        <v>0.63719999999999999</v>
      </c>
      <c r="H695" s="122" t="s">
        <v>1906</v>
      </c>
    </row>
    <row r="696" spans="2:8" x14ac:dyDescent="0.3">
      <c r="B696" s="183" t="s">
        <v>956</v>
      </c>
      <c r="C696" s="116" t="s">
        <v>954</v>
      </c>
      <c r="D696" s="117">
        <v>6.17</v>
      </c>
      <c r="E696" s="191">
        <v>44000</v>
      </c>
      <c r="F696" s="9" t="s">
        <v>99</v>
      </c>
      <c r="G696" s="192">
        <v>0.93400000000000005</v>
      </c>
      <c r="H696" s="122" t="s">
        <v>1906</v>
      </c>
    </row>
    <row r="697" spans="2:8" x14ac:dyDescent="0.3">
      <c r="B697" s="186" t="s">
        <v>957</v>
      </c>
      <c r="C697" s="19" t="s">
        <v>954</v>
      </c>
      <c r="D697" s="20">
        <v>10.45</v>
      </c>
      <c r="E697" s="143">
        <v>44000</v>
      </c>
      <c r="F697" s="21" t="s">
        <v>99</v>
      </c>
      <c r="G697" s="22">
        <v>1.6523000000000001</v>
      </c>
      <c r="H697" s="123" t="s">
        <v>1906</v>
      </c>
    </row>
    <row r="698" spans="2:8" x14ac:dyDescent="0.3">
      <c r="B698" s="183" t="s">
        <v>958</v>
      </c>
      <c r="C698" s="116" t="s">
        <v>959</v>
      </c>
      <c r="D698" s="117">
        <v>4.92</v>
      </c>
      <c r="E698" s="191">
        <v>44000</v>
      </c>
      <c r="F698" s="9" t="s">
        <v>99</v>
      </c>
      <c r="G698" s="192">
        <v>1.3526</v>
      </c>
      <c r="H698" s="122" t="s">
        <v>1920</v>
      </c>
    </row>
    <row r="699" spans="2:8" x14ac:dyDescent="0.3">
      <c r="B699" s="183" t="s">
        <v>960</v>
      </c>
      <c r="C699" s="116" t="s">
        <v>959</v>
      </c>
      <c r="D699" s="117">
        <v>7.2</v>
      </c>
      <c r="E699" s="191">
        <v>44000</v>
      </c>
      <c r="F699" s="9" t="s">
        <v>99</v>
      </c>
      <c r="G699" s="192">
        <v>1.7969999999999999</v>
      </c>
      <c r="H699" s="122" t="s">
        <v>1920</v>
      </c>
    </row>
    <row r="700" spans="2:8" x14ac:dyDescent="0.3">
      <c r="B700" s="183" t="s">
        <v>961</v>
      </c>
      <c r="C700" s="116" t="s">
        <v>959</v>
      </c>
      <c r="D700" s="117">
        <v>12.92</v>
      </c>
      <c r="E700" s="191">
        <v>44000</v>
      </c>
      <c r="F700" s="9" t="s">
        <v>99</v>
      </c>
      <c r="G700" s="192">
        <v>2.4843999999999999</v>
      </c>
      <c r="H700" s="122" t="s">
        <v>1920</v>
      </c>
    </row>
    <row r="701" spans="2:8" x14ac:dyDescent="0.3">
      <c r="B701" s="186" t="s">
        <v>962</v>
      </c>
      <c r="C701" s="19" t="s">
        <v>959</v>
      </c>
      <c r="D701" s="20">
        <v>22.55</v>
      </c>
      <c r="E701" s="143">
        <v>55106</v>
      </c>
      <c r="F701" s="21" t="s">
        <v>99</v>
      </c>
      <c r="G701" s="22">
        <v>4.7335000000000003</v>
      </c>
      <c r="H701" s="123" t="s">
        <v>1920</v>
      </c>
    </row>
    <row r="702" spans="2:8" x14ac:dyDescent="0.3">
      <c r="B702" s="183" t="s">
        <v>963</v>
      </c>
      <c r="C702" s="116" t="s">
        <v>964</v>
      </c>
      <c r="D702" s="117">
        <v>2.09</v>
      </c>
      <c r="E702" s="191">
        <v>44000</v>
      </c>
      <c r="F702" s="9" t="s">
        <v>99</v>
      </c>
      <c r="G702" s="192">
        <v>1.2794000000000001</v>
      </c>
      <c r="H702" s="122" t="s">
        <v>1905</v>
      </c>
    </row>
    <row r="703" spans="2:8" x14ac:dyDescent="0.3">
      <c r="B703" s="183" t="s">
        <v>965</v>
      </c>
      <c r="C703" s="116" t="s">
        <v>964</v>
      </c>
      <c r="D703" s="117">
        <v>2.15</v>
      </c>
      <c r="E703" s="191">
        <v>44000</v>
      </c>
      <c r="F703" s="9" t="s">
        <v>99</v>
      </c>
      <c r="G703" s="192">
        <v>1.9955000000000001</v>
      </c>
      <c r="H703" s="122" t="s">
        <v>1905</v>
      </c>
    </row>
    <row r="704" spans="2:8" x14ac:dyDescent="0.3">
      <c r="B704" s="183" t="s">
        <v>966</v>
      </c>
      <c r="C704" s="116" t="s">
        <v>964</v>
      </c>
      <c r="D704" s="117">
        <v>5.9</v>
      </c>
      <c r="E704" s="191">
        <v>44000</v>
      </c>
      <c r="F704" s="9" t="s">
        <v>99</v>
      </c>
      <c r="G704" s="192">
        <v>2.0217999999999998</v>
      </c>
      <c r="H704" s="122" t="s">
        <v>1905</v>
      </c>
    </row>
    <row r="705" spans="2:8" x14ac:dyDescent="0.3">
      <c r="B705" s="186" t="s">
        <v>967</v>
      </c>
      <c r="C705" s="19" t="s">
        <v>964</v>
      </c>
      <c r="D705" s="20">
        <v>9.39</v>
      </c>
      <c r="E705" s="143">
        <v>44000</v>
      </c>
      <c r="F705" s="21" t="s">
        <v>99</v>
      </c>
      <c r="G705" s="22">
        <v>3.0737999999999999</v>
      </c>
      <c r="H705" s="123" t="s">
        <v>1905</v>
      </c>
    </row>
    <row r="706" spans="2:8" x14ac:dyDescent="0.3">
      <c r="B706" s="183" t="s">
        <v>968</v>
      </c>
      <c r="C706" s="116" t="s">
        <v>969</v>
      </c>
      <c r="D706" s="117">
        <v>2.2799999999999998</v>
      </c>
      <c r="E706" s="191">
        <v>44000</v>
      </c>
      <c r="F706" s="9" t="s">
        <v>99</v>
      </c>
      <c r="G706" s="192">
        <v>1.0951</v>
      </c>
      <c r="H706" s="122" t="s">
        <v>1905</v>
      </c>
    </row>
    <row r="707" spans="2:8" x14ac:dyDescent="0.3">
      <c r="B707" s="183" t="s">
        <v>970</v>
      </c>
      <c r="C707" s="116" t="s">
        <v>969</v>
      </c>
      <c r="D707" s="117">
        <v>3.27</v>
      </c>
      <c r="E707" s="191">
        <v>44000</v>
      </c>
      <c r="F707" s="9" t="s">
        <v>99</v>
      </c>
      <c r="G707" s="192">
        <v>1.917</v>
      </c>
      <c r="H707" s="122" t="s">
        <v>1905</v>
      </c>
    </row>
    <row r="708" spans="2:8" x14ac:dyDescent="0.3">
      <c r="B708" s="183" t="s">
        <v>971</v>
      </c>
      <c r="C708" s="116" t="s">
        <v>969</v>
      </c>
      <c r="D708" s="117">
        <v>3.75</v>
      </c>
      <c r="E708" s="191">
        <v>44000</v>
      </c>
      <c r="F708" s="9" t="s">
        <v>99</v>
      </c>
      <c r="G708" s="192">
        <v>2.6322999999999999</v>
      </c>
      <c r="H708" s="122" t="s">
        <v>1905</v>
      </c>
    </row>
    <row r="709" spans="2:8" x14ac:dyDescent="0.3">
      <c r="B709" s="186" t="s">
        <v>972</v>
      </c>
      <c r="C709" s="19" t="s">
        <v>969</v>
      </c>
      <c r="D709" s="20">
        <v>15.05</v>
      </c>
      <c r="E709" s="143">
        <v>44000</v>
      </c>
      <c r="F709" s="21" t="s">
        <v>99</v>
      </c>
      <c r="G709" s="22">
        <v>3.1398999999999999</v>
      </c>
      <c r="H709" s="123" t="s">
        <v>1905</v>
      </c>
    </row>
    <row r="710" spans="2:8" x14ac:dyDescent="0.3">
      <c r="B710" s="183" t="s">
        <v>973</v>
      </c>
      <c r="C710" s="116" t="s">
        <v>974</v>
      </c>
      <c r="D710" s="117">
        <v>3.09</v>
      </c>
      <c r="E710" s="191">
        <v>44000</v>
      </c>
      <c r="F710" s="9" t="s">
        <v>99</v>
      </c>
      <c r="G710" s="192">
        <v>0.72760000000000002</v>
      </c>
      <c r="H710" s="122" t="s">
        <v>1905</v>
      </c>
    </row>
    <row r="711" spans="2:8" x14ac:dyDescent="0.3">
      <c r="B711" s="183" t="s">
        <v>975</v>
      </c>
      <c r="C711" s="116" t="s">
        <v>974</v>
      </c>
      <c r="D711" s="117">
        <v>4.8499999999999996</v>
      </c>
      <c r="E711" s="191">
        <v>44000</v>
      </c>
      <c r="F711" s="9" t="s">
        <v>99</v>
      </c>
      <c r="G711" s="192">
        <v>0.98150000000000004</v>
      </c>
      <c r="H711" s="122" t="s">
        <v>1905</v>
      </c>
    </row>
    <row r="712" spans="2:8" x14ac:dyDescent="0.3">
      <c r="B712" s="183" t="s">
        <v>976</v>
      </c>
      <c r="C712" s="116" t="s">
        <v>974</v>
      </c>
      <c r="D712" s="117">
        <v>8.5299999999999994</v>
      </c>
      <c r="E712" s="191">
        <v>44000</v>
      </c>
      <c r="F712" s="9" t="s">
        <v>99</v>
      </c>
      <c r="G712" s="192">
        <v>1.5932999999999999</v>
      </c>
      <c r="H712" s="122" t="s">
        <v>1905</v>
      </c>
    </row>
    <row r="713" spans="2:8" x14ac:dyDescent="0.3">
      <c r="B713" s="186" t="s">
        <v>977</v>
      </c>
      <c r="C713" s="19" t="s">
        <v>974</v>
      </c>
      <c r="D713" s="20">
        <v>14.27</v>
      </c>
      <c r="E713" s="143">
        <v>44000</v>
      </c>
      <c r="F713" s="21" t="s">
        <v>99</v>
      </c>
      <c r="G713" s="22">
        <v>2.7025000000000001</v>
      </c>
      <c r="H713" s="123" t="s">
        <v>1905</v>
      </c>
    </row>
    <row r="714" spans="2:8" x14ac:dyDescent="0.3">
      <c r="B714" s="183" t="s">
        <v>978</v>
      </c>
      <c r="C714" s="116" t="s">
        <v>979</v>
      </c>
      <c r="D714" s="117">
        <v>3.37</v>
      </c>
      <c r="E714" s="191">
        <v>44000</v>
      </c>
      <c r="F714" s="9" t="s">
        <v>99</v>
      </c>
      <c r="G714" s="192">
        <v>0.52110000000000001</v>
      </c>
      <c r="H714" s="122" t="s">
        <v>1906</v>
      </c>
    </row>
    <row r="715" spans="2:8" x14ac:dyDescent="0.3">
      <c r="B715" s="183" t="s">
        <v>980</v>
      </c>
      <c r="C715" s="116" t="s">
        <v>979</v>
      </c>
      <c r="D715" s="117">
        <v>4.71</v>
      </c>
      <c r="E715" s="191">
        <v>44000</v>
      </c>
      <c r="F715" s="9" t="s">
        <v>99</v>
      </c>
      <c r="G715" s="192">
        <v>0.67359999999999998</v>
      </c>
      <c r="H715" s="122" t="s">
        <v>1906</v>
      </c>
    </row>
    <row r="716" spans="2:8" x14ac:dyDescent="0.3">
      <c r="B716" s="183" t="s">
        <v>981</v>
      </c>
      <c r="C716" s="116" t="s">
        <v>979</v>
      </c>
      <c r="D716" s="117">
        <v>7.31</v>
      </c>
      <c r="E716" s="191">
        <v>44000</v>
      </c>
      <c r="F716" s="9" t="s">
        <v>99</v>
      </c>
      <c r="G716" s="192">
        <v>0.98429999999999995</v>
      </c>
      <c r="H716" s="122" t="s">
        <v>1906</v>
      </c>
    </row>
    <row r="717" spans="2:8" x14ac:dyDescent="0.3">
      <c r="B717" s="186" t="s">
        <v>982</v>
      </c>
      <c r="C717" s="19" t="s">
        <v>979</v>
      </c>
      <c r="D717" s="20">
        <v>11.39</v>
      </c>
      <c r="E717" s="143">
        <v>44000</v>
      </c>
      <c r="F717" s="21" t="s">
        <v>99</v>
      </c>
      <c r="G717" s="22">
        <v>1.631</v>
      </c>
      <c r="H717" s="123" t="s">
        <v>1906</v>
      </c>
    </row>
    <row r="718" spans="2:8" x14ac:dyDescent="0.3">
      <c r="B718" s="183" t="s">
        <v>983</v>
      </c>
      <c r="C718" s="116" t="s">
        <v>984</v>
      </c>
      <c r="D718" s="117">
        <v>3.05</v>
      </c>
      <c r="E718" s="191">
        <v>44000</v>
      </c>
      <c r="F718" s="9" t="s">
        <v>99</v>
      </c>
      <c r="G718" s="192">
        <v>0.37680000000000002</v>
      </c>
      <c r="H718" s="122" t="s">
        <v>1921</v>
      </c>
    </row>
    <row r="719" spans="2:8" x14ac:dyDescent="0.3">
      <c r="B719" s="183" t="s">
        <v>985</v>
      </c>
      <c r="C719" s="116" t="s">
        <v>984</v>
      </c>
      <c r="D719" s="117">
        <v>5.03</v>
      </c>
      <c r="E719" s="191">
        <v>44000</v>
      </c>
      <c r="F719" s="9" t="s">
        <v>99</v>
      </c>
      <c r="G719" s="192">
        <v>0.64390000000000003</v>
      </c>
      <c r="H719" s="122" t="s">
        <v>1921</v>
      </c>
    </row>
    <row r="720" spans="2:8" x14ac:dyDescent="0.3">
      <c r="B720" s="183" t="s">
        <v>986</v>
      </c>
      <c r="C720" s="116" t="s">
        <v>984</v>
      </c>
      <c r="D720" s="117">
        <v>7.65</v>
      </c>
      <c r="E720" s="191">
        <v>44000</v>
      </c>
      <c r="F720" s="9" t="s">
        <v>99</v>
      </c>
      <c r="G720" s="192">
        <v>1.0691999999999999</v>
      </c>
      <c r="H720" s="122" t="s">
        <v>1921</v>
      </c>
    </row>
    <row r="721" spans="2:8" x14ac:dyDescent="0.3">
      <c r="B721" s="186" t="s">
        <v>987</v>
      </c>
      <c r="C721" s="19" t="s">
        <v>984</v>
      </c>
      <c r="D721" s="20">
        <v>12.36</v>
      </c>
      <c r="E721" s="143">
        <v>44000</v>
      </c>
      <c r="F721" s="21" t="s">
        <v>99</v>
      </c>
      <c r="G721" s="22">
        <v>2.1475</v>
      </c>
      <c r="H721" s="123" t="s">
        <v>1921</v>
      </c>
    </row>
    <row r="722" spans="2:8" x14ac:dyDescent="0.3">
      <c r="B722" s="183" t="s">
        <v>988</v>
      </c>
      <c r="C722" s="116" t="s">
        <v>989</v>
      </c>
      <c r="D722" s="117">
        <v>2.69</v>
      </c>
      <c r="E722" s="191">
        <v>44000</v>
      </c>
      <c r="F722" s="9" t="s">
        <v>99</v>
      </c>
      <c r="G722" s="192">
        <v>0.52610000000000001</v>
      </c>
      <c r="H722" s="122" t="s">
        <v>1910</v>
      </c>
    </row>
    <row r="723" spans="2:8" x14ac:dyDescent="0.3">
      <c r="B723" s="183" t="s">
        <v>990</v>
      </c>
      <c r="C723" s="116" t="s">
        <v>989</v>
      </c>
      <c r="D723" s="117">
        <v>4</v>
      </c>
      <c r="E723" s="191">
        <v>44000</v>
      </c>
      <c r="F723" s="9" t="s">
        <v>99</v>
      </c>
      <c r="G723" s="192">
        <v>0.72499999999999998</v>
      </c>
      <c r="H723" s="122" t="s">
        <v>1910</v>
      </c>
    </row>
    <row r="724" spans="2:8" x14ac:dyDescent="0.3">
      <c r="B724" s="183" t="s">
        <v>991</v>
      </c>
      <c r="C724" s="116" t="s">
        <v>989</v>
      </c>
      <c r="D724" s="117">
        <v>6.17</v>
      </c>
      <c r="E724" s="191">
        <v>44000</v>
      </c>
      <c r="F724" s="9" t="s">
        <v>99</v>
      </c>
      <c r="G724" s="192">
        <v>1.0088999999999999</v>
      </c>
      <c r="H724" s="122" t="s">
        <v>1910</v>
      </c>
    </row>
    <row r="725" spans="2:8" x14ac:dyDescent="0.3">
      <c r="B725" s="186" t="s">
        <v>992</v>
      </c>
      <c r="C725" s="19" t="s">
        <v>989</v>
      </c>
      <c r="D725" s="20">
        <v>10.29</v>
      </c>
      <c r="E725" s="143">
        <v>44000</v>
      </c>
      <c r="F725" s="21" t="s">
        <v>99</v>
      </c>
      <c r="G725" s="22">
        <v>1.7061999999999999</v>
      </c>
      <c r="H725" s="123" t="s">
        <v>1910</v>
      </c>
    </row>
    <row r="726" spans="2:8" x14ac:dyDescent="0.3">
      <c r="B726" s="183" t="s">
        <v>993</v>
      </c>
      <c r="C726" s="116" t="s">
        <v>994</v>
      </c>
      <c r="D726" s="117">
        <v>2.85</v>
      </c>
      <c r="E726" s="191">
        <v>44000</v>
      </c>
      <c r="F726" s="9" t="s">
        <v>99</v>
      </c>
      <c r="G726" s="192">
        <v>0.43290000000000001</v>
      </c>
      <c r="H726" s="122" t="s">
        <v>1906</v>
      </c>
    </row>
    <row r="727" spans="2:8" x14ac:dyDescent="0.3">
      <c r="B727" s="183" t="s">
        <v>995</v>
      </c>
      <c r="C727" s="116" t="s">
        <v>994</v>
      </c>
      <c r="D727" s="117">
        <v>4</v>
      </c>
      <c r="E727" s="191">
        <v>44000</v>
      </c>
      <c r="F727" s="9" t="s">
        <v>99</v>
      </c>
      <c r="G727" s="192">
        <v>0.5917</v>
      </c>
      <c r="H727" s="122" t="s">
        <v>1906</v>
      </c>
    </row>
    <row r="728" spans="2:8" x14ac:dyDescent="0.3">
      <c r="B728" s="183" t="s">
        <v>996</v>
      </c>
      <c r="C728" s="116" t="s">
        <v>994</v>
      </c>
      <c r="D728" s="117">
        <v>6.12</v>
      </c>
      <c r="E728" s="191">
        <v>44000</v>
      </c>
      <c r="F728" s="9" t="s">
        <v>99</v>
      </c>
      <c r="G728" s="192">
        <v>0.89400000000000002</v>
      </c>
      <c r="H728" s="122" t="s">
        <v>1906</v>
      </c>
    </row>
    <row r="729" spans="2:8" x14ac:dyDescent="0.3">
      <c r="B729" s="186" t="s">
        <v>997</v>
      </c>
      <c r="C729" s="19" t="s">
        <v>994</v>
      </c>
      <c r="D729" s="20">
        <v>10.73</v>
      </c>
      <c r="E729" s="143">
        <v>44000</v>
      </c>
      <c r="F729" s="21" t="s">
        <v>99</v>
      </c>
      <c r="G729" s="22">
        <v>1.6573</v>
      </c>
      <c r="H729" s="123" t="s">
        <v>1906</v>
      </c>
    </row>
    <row r="730" spans="2:8" x14ac:dyDescent="0.3">
      <c r="B730" s="183" t="s">
        <v>998</v>
      </c>
      <c r="C730" s="116" t="s">
        <v>999</v>
      </c>
      <c r="D730" s="117">
        <v>2.12</v>
      </c>
      <c r="E730" s="191">
        <v>44000</v>
      </c>
      <c r="F730" s="9" t="s">
        <v>99</v>
      </c>
      <c r="G730" s="192">
        <v>0.54759999999999998</v>
      </c>
      <c r="H730" s="122" t="s">
        <v>1905</v>
      </c>
    </row>
    <row r="731" spans="2:8" x14ac:dyDescent="0.3">
      <c r="B731" s="183" t="s">
        <v>1000</v>
      </c>
      <c r="C731" s="116" t="s">
        <v>999</v>
      </c>
      <c r="D731" s="117">
        <v>3.21</v>
      </c>
      <c r="E731" s="191">
        <v>44000</v>
      </c>
      <c r="F731" s="9" t="s">
        <v>99</v>
      </c>
      <c r="G731" s="192">
        <v>0.71</v>
      </c>
      <c r="H731" s="122" t="s">
        <v>1905</v>
      </c>
    </row>
    <row r="732" spans="2:8" x14ac:dyDescent="0.3">
      <c r="B732" s="183" t="s">
        <v>1001</v>
      </c>
      <c r="C732" s="116" t="s">
        <v>999</v>
      </c>
      <c r="D732" s="117">
        <v>5.2</v>
      </c>
      <c r="E732" s="191">
        <v>44000</v>
      </c>
      <c r="F732" s="9" t="s">
        <v>99</v>
      </c>
      <c r="G732" s="192">
        <v>1.0325</v>
      </c>
      <c r="H732" s="122" t="s">
        <v>1905</v>
      </c>
    </row>
    <row r="733" spans="2:8" x14ac:dyDescent="0.3">
      <c r="B733" s="186" t="s">
        <v>1002</v>
      </c>
      <c r="C733" s="19" t="s">
        <v>999</v>
      </c>
      <c r="D733" s="20">
        <v>8.34</v>
      </c>
      <c r="E733" s="143">
        <v>44000</v>
      </c>
      <c r="F733" s="21" t="s">
        <v>99</v>
      </c>
      <c r="G733" s="22">
        <v>1.7818000000000001</v>
      </c>
      <c r="H733" s="123" t="s">
        <v>1905</v>
      </c>
    </row>
    <row r="734" spans="2:8" x14ac:dyDescent="0.3">
      <c r="B734" s="183" t="s">
        <v>1003</v>
      </c>
      <c r="C734" s="116" t="s">
        <v>1004</v>
      </c>
      <c r="D734" s="117">
        <v>2.5299999999999998</v>
      </c>
      <c r="E734" s="191">
        <v>44000</v>
      </c>
      <c r="F734" s="9" t="s">
        <v>99</v>
      </c>
      <c r="G734" s="192">
        <v>0.43190000000000001</v>
      </c>
      <c r="H734" s="122" t="s">
        <v>1921</v>
      </c>
    </row>
    <row r="735" spans="2:8" x14ac:dyDescent="0.3">
      <c r="B735" s="183" t="s">
        <v>1005</v>
      </c>
      <c r="C735" s="116" t="s">
        <v>1004</v>
      </c>
      <c r="D735" s="117">
        <v>3.76</v>
      </c>
      <c r="E735" s="191">
        <v>44000</v>
      </c>
      <c r="F735" s="9" t="s">
        <v>99</v>
      </c>
      <c r="G735" s="192">
        <v>0.58830000000000005</v>
      </c>
      <c r="H735" s="122" t="s">
        <v>1921</v>
      </c>
    </row>
    <row r="736" spans="2:8" x14ac:dyDescent="0.3">
      <c r="B736" s="183" t="s">
        <v>1006</v>
      </c>
      <c r="C736" s="116" t="s">
        <v>1004</v>
      </c>
      <c r="D736" s="117">
        <v>6.19</v>
      </c>
      <c r="E736" s="191">
        <v>44000</v>
      </c>
      <c r="F736" s="9" t="s">
        <v>99</v>
      </c>
      <c r="G736" s="192">
        <v>0.89390000000000003</v>
      </c>
      <c r="H736" s="122" t="s">
        <v>1921</v>
      </c>
    </row>
    <row r="737" spans="2:8" x14ac:dyDescent="0.3">
      <c r="B737" s="186" t="s">
        <v>1007</v>
      </c>
      <c r="C737" s="19" t="s">
        <v>1004</v>
      </c>
      <c r="D737" s="20">
        <v>10.23</v>
      </c>
      <c r="E737" s="143">
        <v>44000</v>
      </c>
      <c r="F737" s="21" t="s">
        <v>99</v>
      </c>
      <c r="G737" s="22">
        <v>1.5494000000000001</v>
      </c>
      <c r="H737" s="123" t="s">
        <v>1921</v>
      </c>
    </row>
    <row r="738" spans="2:8" x14ac:dyDescent="0.3">
      <c r="B738" s="183" t="s">
        <v>1008</v>
      </c>
      <c r="C738" s="116" t="s">
        <v>1009</v>
      </c>
      <c r="D738" s="117">
        <v>1.75</v>
      </c>
      <c r="E738" s="191">
        <v>44000</v>
      </c>
      <c r="F738" s="9" t="s">
        <v>99</v>
      </c>
      <c r="G738" s="192">
        <v>1.1667000000000001</v>
      </c>
      <c r="H738" s="122" t="s">
        <v>1905</v>
      </c>
    </row>
    <row r="739" spans="2:8" x14ac:dyDescent="0.3">
      <c r="B739" s="183" t="s">
        <v>1010</v>
      </c>
      <c r="C739" s="116" t="s">
        <v>1009</v>
      </c>
      <c r="D739" s="117">
        <v>3.39</v>
      </c>
      <c r="E739" s="191">
        <v>44000</v>
      </c>
      <c r="F739" s="9" t="s">
        <v>99</v>
      </c>
      <c r="G739" s="192">
        <v>1.512</v>
      </c>
      <c r="H739" s="122" t="s">
        <v>1905</v>
      </c>
    </row>
    <row r="740" spans="2:8" x14ac:dyDescent="0.3">
      <c r="B740" s="183" t="s">
        <v>1011</v>
      </c>
      <c r="C740" s="116" t="s">
        <v>1009</v>
      </c>
      <c r="D740" s="117">
        <v>9.1300000000000008</v>
      </c>
      <c r="E740" s="191">
        <v>44000</v>
      </c>
      <c r="F740" s="9" t="s">
        <v>99</v>
      </c>
      <c r="G740" s="192">
        <v>2.7850999999999999</v>
      </c>
      <c r="H740" s="122" t="s">
        <v>1905</v>
      </c>
    </row>
    <row r="741" spans="2:8" x14ac:dyDescent="0.3">
      <c r="B741" s="186" t="s">
        <v>1012</v>
      </c>
      <c r="C741" s="19" t="s">
        <v>1009</v>
      </c>
      <c r="D741" s="20">
        <v>17.96</v>
      </c>
      <c r="E741" s="143">
        <v>53037</v>
      </c>
      <c r="F741" s="21" t="s">
        <v>99</v>
      </c>
      <c r="G741" s="22">
        <v>5.2374000000000001</v>
      </c>
      <c r="H741" s="123" t="s">
        <v>1905</v>
      </c>
    </row>
    <row r="742" spans="2:8" x14ac:dyDescent="0.3">
      <c r="B742" s="183" t="s">
        <v>1013</v>
      </c>
      <c r="C742" s="116" t="s">
        <v>1014</v>
      </c>
      <c r="D742" s="117">
        <v>1.4</v>
      </c>
      <c r="E742" s="191">
        <v>44000</v>
      </c>
      <c r="F742" s="9" t="s">
        <v>99</v>
      </c>
      <c r="G742" s="192">
        <v>1.0125</v>
      </c>
      <c r="H742" s="122" t="s">
        <v>1905</v>
      </c>
    </row>
    <row r="743" spans="2:8" x14ac:dyDescent="0.3">
      <c r="B743" s="183" t="s">
        <v>1015</v>
      </c>
      <c r="C743" s="116" t="s">
        <v>1014</v>
      </c>
      <c r="D743" s="117">
        <v>1.7</v>
      </c>
      <c r="E743" s="191">
        <v>44000</v>
      </c>
      <c r="F743" s="9" t="s">
        <v>99</v>
      </c>
      <c r="G743" s="192">
        <v>1.3042</v>
      </c>
      <c r="H743" s="122" t="s">
        <v>1905</v>
      </c>
    </row>
    <row r="744" spans="2:8" x14ac:dyDescent="0.3">
      <c r="B744" s="183" t="s">
        <v>1016</v>
      </c>
      <c r="C744" s="116" t="s">
        <v>1014</v>
      </c>
      <c r="D744" s="117">
        <v>4.3899999999999997</v>
      </c>
      <c r="E744" s="191">
        <v>44000</v>
      </c>
      <c r="F744" s="9" t="s">
        <v>99</v>
      </c>
      <c r="G744" s="192">
        <v>1.9178999999999999</v>
      </c>
      <c r="H744" s="122" t="s">
        <v>1905</v>
      </c>
    </row>
    <row r="745" spans="2:8" x14ac:dyDescent="0.3">
      <c r="B745" s="186" t="s">
        <v>1017</v>
      </c>
      <c r="C745" s="19" t="s">
        <v>1014</v>
      </c>
      <c r="D745" s="20">
        <v>13.13</v>
      </c>
      <c r="E745" s="143">
        <v>46713</v>
      </c>
      <c r="F745" s="21" t="s">
        <v>99</v>
      </c>
      <c r="G745" s="22">
        <v>4.2145000000000001</v>
      </c>
      <c r="H745" s="123" t="s">
        <v>1905</v>
      </c>
    </row>
    <row r="746" spans="2:8" x14ac:dyDescent="0.3">
      <c r="B746" s="183" t="s">
        <v>1018</v>
      </c>
      <c r="C746" s="116" t="s">
        <v>1019</v>
      </c>
      <c r="D746" s="117">
        <v>1.63</v>
      </c>
      <c r="E746" s="191">
        <v>44000</v>
      </c>
      <c r="F746" s="9" t="s">
        <v>99</v>
      </c>
      <c r="G746" s="192">
        <v>0.9385</v>
      </c>
      <c r="H746" s="122" t="s">
        <v>1905</v>
      </c>
    </row>
    <row r="747" spans="2:8" x14ac:dyDescent="0.3">
      <c r="B747" s="183" t="s">
        <v>1020</v>
      </c>
      <c r="C747" s="116" t="s">
        <v>1019</v>
      </c>
      <c r="D747" s="117">
        <v>2.87</v>
      </c>
      <c r="E747" s="191">
        <v>44000</v>
      </c>
      <c r="F747" s="9" t="s">
        <v>99</v>
      </c>
      <c r="G747" s="192">
        <v>1.3529</v>
      </c>
      <c r="H747" s="122" t="s">
        <v>1905</v>
      </c>
    </row>
    <row r="748" spans="2:8" x14ac:dyDescent="0.3">
      <c r="B748" s="183" t="s">
        <v>1021</v>
      </c>
      <c r="C748" s="116" t="s">
        <v>1019</v>
      </c>
      <c r="D748" s="117">
        <v>7.79</v>
      </c>
      <c r="E748" s="191">
        <v>44000</v>
      </c>
      <c r="F748" s="9" t="s">
        <v>99</v>
      </c>
      <c r="G748" s="192">
        <v>2.2250999999999999</v>
      </c>
      <c r="H748" s="122" t="s">
        <v>1905</v>
      </c>
    </row>
    <row r="749" spans="2:8" x14ac:dyDescent="0.3">
      <c r="B749" s="186" t="s">
        <v>1022</v>
      </c>
      <c r="C749" s="19" t="s">
        <v>1019</v>
      </c>
      <c r="D749" s="20">
        <v>14.58</v>
      </c>
      <c r="E749" s="143">
        <v>50250</v>
      </c>
      <c r="F749" s="21" t="s">
        <v>99</v>
      </c>
      <c r="G749" s="22">
        <v>4.0679999999999996</v>
      </c>
      <c r="H749" s="123" t="s">
        <v>1905</v>
      </c>
    </row>
    <row r="750" spans="2:8" x14ac:dyDescent="0.3">
      <c r="B750" s="183" t="s">
        <v>1023</v>
      </c>
      <c r="C750" s="116" t="s">
        <v>1024</v>
      </c>
      <c r="D750" s="117">
        <v>3.69</v>
      </c>
      <c r="E750" s="191">
        <v>44000</v>
      </c>
      <c r="F750" s="9" t="s">
        <v>99</v>
      </c>
      <c r="G750" s="192">
        <v>1.1452</v>
      </c>
      <c r="H750" s="122" t="s">
        <v>1905</v>
      </c>
    </row>
    <row r="751" spans="2:8" x14ac:dyDescent="0.3">
      <c r="B751" s="183" t="s">
        <v>1025</v>
      </c>
      <c r="C751" s="116" t="s">
        <v>1024</v>
      </c>
      <c r="D751" s="117">
        <v>5.6</v>
      </c>
      <c r="E751" s="191">
        <v>44000</v>
      </c>
      <c r="F751" s="9" t="s">
        <v>99</v>
      </c>
      <c r="G751" s="192">
        <v>1.4238</v>
      </c>
      <c r="H751" s="122" t="s">
        <v>1905</v>
      </c>
    </row>
    <row r="752" spans="2:8" x14ac:dyDescent="0.3">
      <c r="B752" s="183" t="s">
        <v>1026</v>
      </c>
      <c r="C752" s="116" t="s">
        <v>1024</v>
      </c>
      <c r="D752" s="117">
        <v>9.4700000000000006</v>
      </c>
      <c r="E752" s="191">
        <v>44000</v>
      </c>
      <c r="F752" s="9" t="s">
        <v>99</v>
      </c>
      <c r="G752" s="192">
        <v>2.1219000000000001</v>
      </c>
      <c r="H752" s="122" t="s">
        <v>1905</v>
      </c>
    </row>
    <row r="753" spans="2:8" x14ac:dyDescent="0.3">
      <c r="B753" s="186" t="s">
        <v>1027</v>
      </c>
      <c r="C753" s="19" t="s">
        <v>1024</v>
      </c>
      <c r="D753" s="20">
        <v>19.52</v>
      </c>
      <c r="E753" s="143">
        <v>53437</v>
      </c>
      <c r="F753" s="21" t="s">
        <v>99</v>
      </c>
      <c r="G753" s="22">
        <v>4.2472000000000003</v>
      </c>
      <c r="H753" s="123" t="s">
        <v>1905</v>
      </c>
    </row>
    <row r="754" spans="2:8" x14ac:dyDescent="0.3">
      <c r="B754" s="183" t="s">
        <v>1028</v>
      </c>
      <c r="C754" s="116" t="s">
        <v>1029</v>
      </c>
      <c r="D754" s="117">
        <v>2.42</v>
      </c>
      <c r="E754" s="191">
        <v>44000</v>
      </c>
      <c r="F754" s="9" t="s">
        <v>99</v>
      </c>
      <c r="G754" s="192">
        <v>0.46939999999999998</v>
      </c>
      <c r="H754" s="122" t="s">
        <v>1906</v>
      </c>
    </row>
    <row r="755" spans="2:8" x14ac:dyDescent="0.3">
      <c r="B755" s="183" t="s">
        <v>1030</v>
      </c>
      <c r="C755" s="116" t="s">
        <v>1029</v>
      </c>
      <c r="D755" s="117">
        <v>3.25</v>
      </c>
      <c r="E755" s="191">
        <v>44000</v>
      </c>
      <c r="F755" s="9" t="s">
        <v>99</v>
      </c>
      <c r="G755" s="192">
        <v>0.62360000000000004</v>
      </c>
      <c r="H755" s="122" t="s">
        <v>1906</v>
      </c>
    </row>
    <row r="756" spans="2:8" x14ac:dyDescent="0.3">
      <c r="B756" s="183" t="s">
        <v>1031</v>
      </c>
      <c r="C756" s="116" t="s">
        <v>1029</v>
      </c>
      <c r="D756" s="117">
        <v>5</v>
      </c>
      <c r="E756" s="191">
        <v>44000</v>
      </c>
      <c r="F756" s="9" t="s">
        <v>99</v>
      </c>
      <c r="G756" s="192">
        <v>0.90029999999999999</v>
      </c>
      <c r="H756" s="122" t="s">
        <v>1906</v>
      </c>
    </row>
    <row r="757" spans="2:8" x14ac:dyDescent="0.3">
      <c r="B757" s="186" t="s">
        <v>1032</v>
      </c>
      <c r="C757" s="19" t="s">
        <v>1029</v>
      </c>
      <c r="D757" s="20">
        <v>8.6</v>
      </c>
      <c r="E757" s="143">
        <v>44000</v>
      </c>
      <c r="F757" s="21" t="s">
        <v>99</v>
      </c>
      <c r="G757" s="22">
        <v>1.6561999999999999</v>
      </c>
      <c r="H757" s="123" t="s">
        <v>1906</v>
      </c>
    </row>
    <row r="758" spans="2:8" x14ac:dyDescent="0.3">
      <c r="B758" s="183" t="s">
        <v>1033</v>
      </c>
      <c r="C758" s="116" t="s">
        <v>1034</v>
      </c>
      <c r="D758" s="117">
        <v>3.27</v>
      </c>
      <c r="E758" s="191">
        <v>44000</v>
      </c>
      <c r="F758" s="9" t="s">
        <v>99</v>
      </c>
      <c r="G758" s="192">
        <v>0.3679</v>
      </c>
      <c r="H758" s="122" t="s">
        <v>1906</v>
      </c>
    </row>
    <row r="759" spans="2:8" x14ac:dyDescent="0.3">
      <c r="B759" s="183" t="s">
        <v>1035</v>
      </c>
      <c r="C759" s="116" t="s">
        <v>1034</v>
      </c>
      <c r="D759" s="117">
        <v>5.46</v>
      </c>
      <c r="E759" s="191">
        <v>44000</v>
      </c>
      <c r="F759" s="9" t="s">
        <v>99</v>
      </c>
      <c r="G759" s="192">
        <v>0.61350000000000005</v>
      </c>
      <c r="H759" s="122" t="s">
        <v>1906</v>
      </c>
    </row>
    <row r="760" spans="2:8" x14ac:dyDescent="0.3">
      <c r="B760" s="183" t="s">
        <v>1036</v>
      </c>
      <c r="C760" s="116" t="s">
        <v>1034</v>
      </c>
      <c r="D760" s="117">
        <v>7.79</v>
      </c>
      <c r="E760" s="191">
        <v>44000</v>
      </c>
      <c r="F760" s="9" t="s">
        <v>99</v>
      </c>
      <c r="G760" s="192">
        <v>0.96250000000000002</v>
      </c>
      <c r="H760" s="122" t="s">
        <v>1906</v>
      </c>
    </row>
    <row r="761" spans="2:8" x14ac:dyDescent="0.3">
      <c r="B761" s="186" t="s">
        <v>1037</v>
      </c>
      <c r="C761" s="19" t="s">
        <v>1034</v>
      </c>
      <c r="D761" s="20">
        <v>12.48</v>
      </c>
      <c r="E761" s="143">
        <v>44000</v>
      </c>
      <c r="F761" s="21" t="s">
        <v>99</v>
      </c>
      <c r="G761" s="22">
        <v>1.6798</v>
      </c>
      <c r="H761" s="123" t="s">
        <v>1906</v>
      </c>
    </row>
    <row r="762" spans="2:8" x14ac:dyDescent="0.3">
      <c r="B762" s="183" t="s">
        <v>1038</v>
      </c>
      <c r="C762" s="116" t="s">
        <v>1039</v>
      </c>
      <c r="D762" s="117">
        <v>2.1</v>
      </c>
      <c r="E762" s="191">
        <v>44000</v>
      </c>
      <c r="F762" s="9" t="s">
        <v>99</v>
      </c>
      <c r="G762" s="192">
        <v>0.36859999999999998</v>
      </c>
      <c r="H762" s="122" t="s">
        <v>1906</v>
      </c>
    </row>
    <row r="763" spans="2:8" x14ac:dyDescent="0.3">
      <c r="B763" s="183" t="s">
        <v>1040</v>
      </c>
      <c r="C763" s="116" t="s">
        <v>1039</v>
      </c>
      <c r="D763" s="117">
        <v>3</v>
      </c>
      <c r="E763" s="191">
        <v>44000</v>
      </c>
      <c r="F763" s="9" t="s">
        <v>99</v>
      </c>
      <c r="G763" s="192">
        <v>0.52639999999999998</v>
      </c>
      <c r="H763" s="122" t="s">
        <v>1906</v>
      </c>
    </row>
    <row r="764" spans="2:8" x14ac:dyDescent="0.3">
      <c r="B764" s="183" t="s">
        <v>1041</v>
      </c>
      <c r="C764" s="116" t="s">
        <v>1039</v>
      </c>
      <c r="D764" s="117">
        <v>4.76</v>
      </c>
      <c r="E764" s="191">
        <v>44000</v>
      </c>
      <c r="F764" s="9" t="s">
        <v>99</v>
      </c>
      <c r="G764" s="192">
        <v>0.75090000000000001</v>
      </c>
      <c r="H764" s="122" t="s">
        <v>1906</v>
      </c>
    </row>
    <row r="765" spans="2:8" x14ac:dyDescent="0.3">
      <c r="B765" s="186" t="s">
        <v>1042</v>
      </c>
      <c r="C765" s="19" t="s">
        <v>1039</v>
      </c>
      <c r="D765" s="20">
        <v>7.67</v>
      </c>
      <c r="E765" s="143">
        <v>44000</v>
      </c>
      <c r="F765" s="21" t="s">
        <v>99</v>
      </c>
      <c r="G765" s="22">
        <v>1.1657</v>
      </c>
      <c r="H765" s="123" t="s">
        <v>1906</v>
      </c>
    </row>
    <row r="766" spans="2:8" x14ac:dyDescent="0.3">
      <c r="B766" s="183" t="s">
        <v>1043</v>
      </c>
      <c r="C766" s="116" t="s">
        <v>1044</v>
      </c>
      <c r="D766" s="117">
        <v>3.09</v>
      </c>
      <c r="E766" s="191">
        <v>44000</v>
      </c>
      <c r="F766" s="9" t="s">
        <v>99</v>
      </c>
      <c r="G766" s="192">
        <v>0.5353</v>
      </c>
      <c r="H766" s="122" t="s">
        <v>1917</v>
      </c>
    </row>
    <row r="767" spans="2:8" x14ac:dyDescent="0.3">
      <c r="B767" s="183" t="s">
        <v>1045</v>
      </c>
      <c r="C767" s="116" t="s">
        <v>1044</v>
      </c>
      <c r="D767" s="117">
        <v>4.07</v>
      </c>
      <c r="E767" s="191">
        <v>44000</v>
      </c>
      <c r="F767" s="9" t="s">
        <v>99</v>
      </c>
      <c r="G767" s="192">
        <v>0.73499999999999999</v>
      </c>
      <c r="H767" s="122" t="s">
        <v>1917</v>
      </c>
    </row>
    <row r="768" spans="2:8" x14ac:dyDescent="0.3">
      <c r="B768" s="183" t="s">
        <v>1046</v>
      </c>
      <c r="C768" s="116" t="s">
        <v>1044</v>
      </c>
      <c r="D768" s="117">
        <v>5.93</v>
      </c>
      <c r="E768" s="191">
        <v>44000</v>
      </c>
      <c r="F768" s="9" t="s">
        <v>99</v>
      </c>
      <c r="G768" s="192">
        <v>1.1228</v>
      </c>
      <c r="H768" s="122" t="s">
        <v>1917</v>
      </c>
    </row>
    <row r="769" spans="2:8" x14ac:dyDescent="0.3">
      <c r="B769" s="186" t="s">
        <v>1047</v>
      </c>
      <c r="C769" s="19" t="s">
        <v>1044</v>
      </c>
      <c r="D769" s="20">
        <v>13.98</v>
      </c>
      <c r="E769" s="143">
        <v>51228</v>
      </c>
      <c r="F769" s="21" t="s">
        <v>99</v>
      </c>
      <c r="G769" s="22">
        <v>2.8389000000000002</v>
      </c>
      <c r="H769" s="123" t="s">
        <v>1917</v>
      </c>
    </row>
    <row r="770" spans="2:8" x14ac:dyDescent="0.3">
      <c r="B770" s="183" t="s">
        <v>1048</v>
      </c>
      <c r="C770" s="116" t="s">
        <v>1049</v>
      </c>
      <c r="D770" s="117">
        <v>2.88</v>
      </c>
      <c r="E770" s="191">
        <v>44000</v>
      </c>
      <c r="F770" s="9" t="s">
        <v>99</v>
      </c>
      <c r="G770" s="192">
        <v>0.48089999999999999</v>
      </c>
      <c r="H770" s="122" t="s">
        <v>1906</v>
      </c>
    </row>
    <row r="771" spans="2:8" x14ac:dyDescent="0.3">
      <c r="B771" s="183" t="s">
        <v>1050</v>
      </c>
      <c r="C771" s="116" t="s">
        <v>1049</v>
      </c>
      <c r="D771" s="117">
        <v>4.62</v>
      </c>
      <c r="E771" s="191">
        <v>44000</v>
      </c>
      <c r="F771" s="9" t="s">
        <v>99</v>
      </c>
      <c r="G771" s="192">
        <v>0.69159999999999999</v>
      </c>
      <c r="H771" s="122" t="s">
        <v>1906</v>
      </c>
    </row>
    <row r="772" spans="2:8" x14ac:dyDescent="0.3">
      <c r="B772" s="183" t="s">
        <v>1051</v>
      </c>
      <c r="C772" s="116" t="s">
        <v>1049</v>
      </c>
      <c r="D772" s="117">
        <v>6.61</v>
      </c>
      <c r="E772" s="191">
        <v>44000</v>
      </c>
      <c r="F772" s="9" t="s">
        <v>99</v>
      </c>
      <c r="G772" s="192">
        <v>1.048</v>
      </c>
      <c r="H772" s="122" t="s">
        <v>1906</v>
      </c>
    </row>
    <row r="773" spans="2:8" x14ac:dyDescent="0.3">
      <c r="B773" s="186" t="s">
        <v>1052</v>
      </c>
      <c r="C773" s="19" t="s">
        <v>1049</v>
      </c>
      <c r="D773" s="20">
        <v>10.55</v>
      </c>
      <c r="E773" s="143">
        <v>44000</v>
      </c>
      <c r="F773" s="21" t="s">
        <v>99</v>
      </c>
      <c r="G773" s="22">
        <v>1.7797000000000001</v>
      </c>
      <c r="H773" s="123" t="s">
        <v>1906</v>
      </c>
    </row>
    <row r="774" spans="2:8" x14ac:dyDescent="0.3">
      <c r="B774" s="183" t="s">
        <v>1053</v>
      </c>
      <c r="C774" s="116" t="s">
        <v>1054</v>
      </c>
      <c r="D774" s="117">
        <v>2.38</v>
      </c>
      <c r="E774" s="191">
        <v>44000</v>
      </c>
      <c r="F774" s="9" t="s">
        <v>99</v>
      </c>
      <c r="G774" s="192">
        <v>0.44750000000000001</v>
      </c>
      <c r="H774" s="122" t="s">
        <v>1906</v>
      </c>
    </row>
    <row r="775" spans="2:8" x14ac:dyDescent="0.3">
      <c r="B775" s="183" t="s">
        <v>1055</v>
      </c>
      <c r="C775" s="116" t="s">
        <v>1054</v>
      </c>
      <c r="D775" s="117">
        <v>3.08</v>
      </c>
      <c r="E775" s="191">
        <v>44000</v>
      </c>
      <c r="F775" s="9" t="s">
        <v>99</v>
      </c>
      <c r="G775" s="192">
        <v>0.55800000000000005</v>
      </c>
      <c r="H775" s="122" t="s">
        <v>1906</v>
      </c>
    </row>
    <row r="776" spans="2:8" x14ac:dyDescent="0.3">
      <c r="B776" s="183" t="s">
        <v>1056</v>
      </c>
      <c r="C776" s="116" t="s">
        <v>1054</v>
      </c>
      <c r="D776" s="117">
        <v>4.3899999999999997</v>
      </c>
      <c r="E776" s="191">
        <v>44000</v>
      </c>
      <c r="F776" s="9" t="s">
        <v>99</v>
      </c>
      <c r="G776" s="192">
        <v>0.79390000000000005</v>
      </c>
      <c r="H776" s="122" t="s">
        <v>1906</v>
      </c>
    </row>
    <row r="777" spans="2:8" x14ac:dyDescent="0.3">
      <c r="B777" s="186" t="s">
        <v>1057</v>
      </c>
      <c r="C777" s="19" t="s">
        <v>1054</v>
      </c>
      <c r="D777" s="20">
        <v>8.14</v>
      </c>
      <c r="E777" s="143">
        <v>44000</v>
      </c>
      <c r="F777" s="21" t="s">
        <v>99</v>
      </c>
      <c r="G777" s="22">
        <v>1.5309999999999999</v>
      </c>
      <c r="H777" s="123" t="s">
        <v>1906</v>
      </c>
    </row>
    <row r="778" spans="2:8" x14ac:dyDescent="0.3">
      <c r="B778" s="183" t="s">
        <v>1058</v>
      </c>
      <c r="C778" s="116" t="s">
        <v>1059</v>
      </c>
      <c r="D778" s="117">
        <v>2.81</v>
      </c>
      <c r="E778" s="191">
        <v>44000</v>
      </c>
      <c r="F778" s="9" t="s">
        <v>99</v>
      </c>
      <c r="G778" s="192">
        <v>0.46289999999999998</v>
      </c>
      <c r="H778" s="122" t="s">
        <v>1906</v>
      </c>
    </row>
    <row r="779" spans="2:8" x14ac:dyDescent="0.3">
      <c r="B779" s="183" t="s">
        <v>1060</v>
      </c>
      <c r="C779" s="116" t="s">
        <v>1059</v>
      </c>
      <c r="D779" s="117">
        <v>3.77</v>
      </c>
      <c r="E779" s="191">
        <v>44000</v>
      </c>
      <c r="F779" s="9" t="s">
        <v>99</v>
      </c>
      <c r="G779" s="192">
        <v>0.61240000000000006</v>
      </c>
      <c r="H779" s="122" t="s">
        <v>1906</v>
      </c>
    </row>
    <row r="780" spans="2:8" x14ac:dyDescent="0.3">
      <c r="B780" s="183" t="s">
        <v>1061</v>
      </c>
      <c r="C780" s="116" t="s">
        <v>1059</v>
      </c>
      <c r="D780" s="117">
        <v>5.81</v>
      </c>
      <c r="E780" s="191">
        <v>44000</v>
      </c>
      <c r="F780" s="9" t="s">
        <v>99</v>
      </c>
      <c r="G780" s="192">
        <v>0.91190000000000004</v>
      </c>
      <c r="H780" s="122" t="s">
        <v>1906</v>
      </c>
    </row>
    <row r="781" spans="2:8" x14ac:dyDescent="0.3">
      <c r="B781" s="186" t="s">
        <v>1062</v>
      </c>
      <c r="C781" s="19" t="s">
        <v>1059</v>
      </c>
      <c r="D781" s="20">
        <v>9.7200000000000006</v>
      </c>
      <c r="E781" s="143">
        <v>44000</v>
      </c>
      <c r="F781" s="21" t="s">
        <v>99</v>
      </c>
      <c r="G781" s="22">
        <v>1.6043000000000001</v>
      </c>
      <c r="H781" s="123" t="s">
        <v>1906</v>
      </c>
    </row>
    <row r="782" spans="2:8" x14ac:dyDescent="0.3">
      <c r="B782" s="183" t="s">
        <v>1063</v>
      </c>
      <c r="C782" s="116" t="s">
        <v>1064</v>
      </c>
      <c r="D782" s="117">
        <v>2.44</v>
      </c>
      <c r="E782" s="191">
        <v>44000</v>
      </c>
      <c r="F782" s="9" t="s">
        <v>99</v>
      </c>
      <c r="G782" s="192">
        <v>0.44829999999999998</v>
      </c>
      <c r="H782" s="122" t="s">
        <v>1906</v>
      </c>
    </row>
    <row r="783" spans="2:8" x14ac:dyDescent="0.3">
      <c r="B783" s="183" t="s">
        <v>1065</v>
      </c>
      <c r="C783" s="116" t="s">
        <v>1064</v>
      </c>
      <c r="D783" s="117">
        <v>3.58</v>
      </c>
      <c r="E783" s="191">
        <v>44000</v>
      </c>
      <c r="F783" s="9" t="s">
        <v>99</v>
      </c>
      <c r="G783" s="192">
        <v>0.63109999999999999</v>
      </c>
      <c r="H783" s="122" t="s">
        <v>1906</v>
      </c>
    </row>
    <row r="784" spans="2:8" x14ac:dyDescent="0.3">
      <c r="B784" s="183" t="s">
        <v>1066</v>
      </c>
      <c r="C784" s="116" t="s">
        <v>1064</v>
      </c>
      <c r="D784" s="117">
        <v>6.5</v>
      </c>
      <c r="E784" s="191">
        <v>44000</v>
      </c>
      <c r="F784" s="9" t="s">
        <v>99</v>
      </c>
      <c r="G784" s="192">
        <v>1.0167999999999999</v>
      </c>
      <c r="H784" s="122" t="s">
        <v>1906</v>
      </c>
    </row>
    <row r="785" spans="2:8" x14ac:dyDescent="0.3">
      <c r="B785" s="186" t="s">
        <v>1067</v>
      </c>
      <c r="C785" s="19" t="s">
        <v>1064</v>
      </c>
      <c r="D785" s="20">
        <v>11</v>
      </c>
      <c r="E785" s="143">
        <v>44000</v>
      </c>
      <c r="F785" s="21" t="s">
        <v>99</v>
      </c>
      <c r="G785" s="22">
        <v>1.9381999999999999</v>
      </c>
      <c r="H785" s="123" t="s">
        <v>1906</v>
      </c>
    </row>
    <row r="786" spans="2:8" x14ac:dyDescent="0.3">
      <c r="B786" s="183" t="s">
        <v>1068</v>
      </c>
      <c r="C786" s="116" t="s">
        <v>1069</v>
      </c>
      <c r="D786" s="117">
        <v>5.77</v>
      </c>
      <c r="E786" s="191">
        <v>44000</v>
      </c>
      <c r="F786" s="9" t="s">
        <v>99</v>
      </c>
      <c r="G786" s="192">
        <v>0.48759999999999998</v>
      </c>
      <c r="H786" s="122" t="s">
        <v>1917</v>
      </c>
    </row>
    <row r="787" spans="2:8" x14ac:dyDescent="0.3">
      <c r="B787" s="183" t="s">
        <v>1070</v>
      </c>
      <c r="C787" s="116" t="s">
        <v>1069</v>
      </c>
      <c r="D787" s="117">
        <v>8.67</v>
      </c>
      <c r="E787" s="191">
        <v>44000</v>
      </c>
      <c r="F787" s="9" t="s">
        <v>99</v>
      </c>
      <c r="G787" s="192">
        <v>0.80710000000000004</v>
      </c>
      <c r="H787" s="122" t="s">
        <v>1917</v>
      </c>
    </row>
    <row r="788" spans="2:8" x14ac:dyDescent="0.3">
      <c r="B788" s="183" t="s">
        <v>1071</v>
      </c>
      <c r="C788" s="116" t="s">
        <v>1069</v>
      </c>
      <c r="D788" s="117">
        <v>17.09</v>
      </c>
      <c r="E788" s="191">
        <v>44000</v>
      </c>
      <c r="F788" s="9" t="s">
        <v>99</v>
      </c>
      <c r="G788" s="192">
        <v>2.2919</v>
      </c>
      <c r="H788" s="122" t="s">
        <v>1917</v>
      </c>
    </row>
    <row r="789" spans="2:8" x14ac:dyDescent="0.3">
      <c r="B789" s="186" t="s">
        <v>1072</v>
      </c>
      <c r="C789" s="19" t="s">
        <v>1069</v>
      </c>
      <c r="D789" s="20">
        <v>26.44</v>
      </c>
      <c r="E789" s="143">
        <v>64650</v>
      </c>
      <c r="F789" s="21" t="s">
        <v>99</v>
      </c>
      <c r="G789" s="22">
        <v>4.2153</v>
      </c>
      <c r="H789" s="123" t="s">
        <v>1917</v>
      </c>
    </row>
    <row r="790" spans="2:8" x14ac:dyDescent="0.3">
      <c r="B790" s="183" t="s">
        <v>1073</v>
      </c>
      <c r="C790" s="116" t="s">
        <v>1074</v>
      </c>
      <c r="D790" s="117">
        <v>4.1900000000000004</v>
      </c>
      <c r="E790" s="191">
        <v>44000</v>
      </c>
      <c r="F790" s="9" t="s">
        <v>99</v>
      </c>
      <c r="G790" s="192">
        <v>4.6675000000000004</v>
      </c>
      <c r="H790" s="122" t="s">
        <v>1904</v>
      </c>
    </row>
    <row r="791" spans="2:8" x14ac:dyDescent="0.3">
      <c r="B791" s="183" t="s">
        <v>1075</v>
      </c>
      <c r="C791" s="116" t="s">
        <v>1074</v>
      </c>
      <c r="D791" s="117">
        <v>5.12</v>
      </c>
      <c r="E791" s="191">
        <v>44000</v>
      </c>
      <c r="F791" s="9" t="s">
        <v>99</v>
      </c>
      <c r="G791" s="192">
        <v>5.1089000000000002</v>
      </c>
      <c r="H791" s="122" t="s">
        <v>1904</v>
      </c>
    </row>
    <row r="792" spans="2:8" x14ac:dyDescent="0.3">
      <c r="B792" s="183" t="s">
        <v>1076</v>
      </c>
      <c r="C792" s="116" t="s">
        <v>1074</v>
      </c>
      <c r="D792" s="117">
        <v>7.91</v>
      </c>
      <c r="E792" s="191">
        <v>44000</v>
      </c>
      <c r="F792" s="9" t="s">
        <v>99</v>
      </c>
      <c r="G792" s="192">
        <v>5.9188999999999998</v>
      </c>
      <c r="H792" s="122" t="s">
        <v>1904</v>
      </c>
    </row>
    <row r="793" spans="2:8" x14ac:dyDescent="0.3">
      <c r="B793" s="186" t="s">
        <v>1077</v>
      </c>
      <c r="C793" s="19" t="s">
        <v>1074</v>
      </c>
      <c r="D793" s="20">
        <v>16.3</v>
      </c>
      <c r="E793" s="143">
        <v>59292</v>
      </c>
      <c r="F793" s="21" t="s">
        <v>99</v>
      </c>
      <c r="G793" s="22">
        <v>8.8915000000000006</v>
      </c>
      <c r="H793" s="123" t="s">
        <v>1904</v>
      </c>
    </row>
    <row r="794" spans="2:8" x14ac:dyDescent="0.3">
      <c r="B794" s="183" t="s">
        <v>1078</v>
      </c>
      <c r="C794" s="116" t="s">
        <v>1079</v>
      </c>
      <c r="D794" s="117">
        <v>4.93</v>
      </c>
      <c r="E794" s="191">
        <v>44000</v>
      </c>
      <c r="F794" s="9" t="s">
        <v>99</v>
      </c>
      <c r="G794" s="192">
        <v>2.0329000000000002</v>
      </c>
      <c r="H794" s="122" t="s">
        <v>1922</v>
      </c>
    </row>
    <row r="795" spans="2:8" x14ac:dyDescent="0.3">
      <c r="B795" s="183" t="s">
        <v>1080</v>
      </c>
      <c r="C795" s="116" t="s">
        <v>1079</v>
      </c>
      <c r="D795" s="117">
        <v>6.39</v>
      </c>
      <c r="E795" s="191">
        <v>44000</v>
      </c>
      <c r="F795" s="9" t="s">
        <v>99</v>
      </c>
      <c r="G795" s="192">
        <v>2.5819000000000001</v>
      </c>
      <c r="H795" s="122" t="s">
        <v>1922</v>
      </c>
    </row>
    <row r="796" spans="2:8" x14ac:dyDescent="0.3">
      <c r="B796" s="183" t="s">
        <v>1081</v>
      </c>
      <c r="C796" s="116" t="s">
        <v>1079</v>
      </c>
      <c r="D796" s="117">
        <v>10.46</v>
      </c>
      <c r="E796" s="191">
        <v>44000</v>
      </c>
      <c r="F796" s="9" t="s">
        <v>99</v>
      </c>
      <c r="G796" s="192">
        <v>3.2183000000000002</v>
      </c>
      <c r="H796" s="122" t="s">
        <v>1922</v>
      </c>
    </row>
    <row r="797" spans="2:8" x14ac:dyDescent="0.3">
      <c r="B797" s="186" t="s">
        <v>1082</v>
      </c>
      <c r="C797" s="19" t="s">
        <v>1079</v>
      </c>
      <c r="D797" s="20">
        <v>17.38</v>
      </c>
      <c r="E797" s="143">
        <v>46622</v>
      </c>
      <c r="F797" s="21" t="s">
        <v>99</v>
      </c>
      <c r="G797" s="22">
        <v>5.0246000000000004</v>
      </c>
      <c r="H797" s="123" t="s">
        <v>1922</v>
      </c>
    </row>
    <row r="798" spans="2:8" x14ac:dyDescent="0.3">
      <c r="B798" s="183" t="s">
        <v>1083</v>
      </c>
      <c r="C798" s="116" t="s">
        <v>1084</v>
      </c>
      <c r="D798" s="117">
        <v>2.2200000000000002</v>
      </c>
      <c r="E798" s="191">
        <v>44000</v>
      </c>
      <c r="F798" s="9" t="s">
        <v>99</v>
      </c>
      <c r="G798" s="192">
        <v>1.371</v>
      </c>
      <c r="H798" s="122" t="s">
        <v>1922</v>
      </c>
    </row>
    <row r="799" spans="2:8" x14ac:dyDescent="0.3">
      <c r="B799" s="183" t="s">
        <v>1085</v>
      </c>
      <c r="C799" s="116" t="s">
        <v>1084</v>
      </c>
      <c r="D799" s="117">
        <v>3.26</v>
      </c>
      <c r="E799" s="191">
        <v>44000</v>
      </c>
      <c r="F799" s="9" t="s">
        <v>99</v>
      </c>
      <c r="G799" s="192">
        <v>1.595</v>
      </c>
      <c r="H799" s="122" t="s">
        <v>1922</v>
      </c>
    </row>
    <row r="800" spans="2:8" x14ac:dyDescent="0.3">
      <c r="B800" s="183" t="s">
        <v>1086</v>
      </c>
      <c r="C800" s="116" t="s">
        <v>1084</v>
      </c>
      <c r="D800" s="117">
        <v>6.72</v>
      </c>
      <c r="E800" s="191">
        <v>44000</v>
      </c>
      <c r="F800" s="9" t="s">
        <v>99</v>
      </c>
      <c r="G800" s="192">
        <v>2.3260999999999998</v>
      </c>
      <c r="H800" s="122" t="s">
        <v>1922</v>
      </c>
    </row>
    <row r="801" spans="2:8" x14ac:dyDescent="0.3">
      <c r="B801" s="186" t="s">
        <v>1087</v>
      </c>
      <c r="C801" s="19" t="s">
        <v>1084</v>
      </c>
      <c r="D801" s="20">
        <v>12.78</v>
      </c>
      <c r="E801" s="143">
        <v>44417</v>
      </c>
      <c r="F801" s="21" t="s">
        <v>99</v>
      </c>
      <c r="G801" s="22">
        <v>4.0164</v>
      </c>
      <c r="H801" s="123" t="s">
        <v>1922</v>
      </c>
    </row>
    <row r="802" spans="2:8" x14ac:dyDescent="0.3">
      <c r="B802" s="183" t="s">
        <v>1088</v>
      </c>
      <c r="C802" s="116" t="s">
        <v>1089</v>
      </c>
      <c r="D802" s="117">
        <v>2.29</v>
      </c>
      <c r="E802" s="191">
        <v>44000</v>
      </c>
      <c r="F802" s="9" t="s">
        <v>99</v>
      </c>
      <c r="G802" s="192">
        <v>1.1729000000000001</v>
      </c>
      <c r="H802" s="122" t="s">
        <v>1922</v>
      </c>
    </row>
    <row r="803" spans="2:8" x14ac:dyDescent="0.3">
      <c r="B803" s="183" t="s">
        <v>1090</v>
      </c>
      <c r="C803" s="116" t="s">
        <v>1089</v>
      </c>
      <c r="D803" s="117">
        <v>3.61</v>
      </c>
      <c r="E803" s="191">
        <v>44000</v>
      </c>
      <c r="F803" s="9" t="s">
        <v>99</v>
      </c>
      <c r="G803" s="192">
        <v>1.4575</v>
      </c>
      <c r="H803" s="122" t="s">
        <v>1922</v>
      </c>
    </row>
    <row r="804" spans="2:8" x14ac:dyDescent="0.3">
      <c r="B804" s="183" t="s">
        <v>1091</v>
      </c>
      <c r="C804" s="116" t="s">
        <v>1089</v>
      </c>
      <c r="D804" s="117">
        <v>7.41</v>
      </c>
      <c r="E804" s="191">
        <v>44000</v>
      </c>
      <c r="F804" s="9" t="s">
        <v>99</v>
      </c>
      <c r="G804" s="192">
        <v>1.9716</v>
      </c>
      <c r="H804" s="122" t="s">
        <v>1922</v>
      </c>
    </row>
    <row r="805" spans="2:8" x14ac:dyDescent="0.3">
      <c r="B805" s="186" t="s">
        <v>1092</v>
      </c>
      <c r="C805" s="19" t="s">
        <v>1089</v>
      </c>
      <c r="D805" s="20">
        <v>13.97</v>
      </c>
      <c r="E805" s="143">
        <v>44000</v>
      </c>
      <c r="F805" s="21" t="s">
        <v>99</v>
      </c>
      <c r="G805" s="22">
        <v>3.2730000000000001</v>
      </c>
      <c r="H805" s="123" t="s">
        <v>1922</v>
      </c>
    </row>
    <row r="806" spans="2:8" x14ac:dyDescent="0.3">
      <c r="B806" s="183" t="s">
        <v>1093</v>
      </c>
      <c r="C806" s="116" t="s">
        <v>1094</v>
      </c>
      <c r="D806" s="117">
        <v>3.46</v>
      </c>
      <c r="E806" s="191">
        <v>44000</v>
      </c>
      <c r="F806" s="9" t="s">
        <v>99</v>
      </c>
      <c r="G806" s="192">
        <v>1.0406</v>
      </c>
      <c r="H806" s="122" t="s">
        <v>1907</v>
      </c>
    </row>
    <row r="807" spans="2:8" x14ac:dyDescent="0.3">
      <c r="B807" s="183" t="s">
        <v>1095</v>
      </c>
      <c r="C807" s="116" t="s">
        <v>1094</v>
      </c>
      <c r="D807" s="117">
        <v>6.14</v>
      </c>
      <c r="E807" s="191">
        <v>44000</v>
      </c>
      <c r="F807" s="9" t="s">
        <v>99</v>
      </c>
      <c r="G807" s="192">
        <v>1.4928999999999999</v>
      </c>
      <c r="H807" s="122" t="s">
        <v>1907</v>
      </c>
    </row>
    <row r="808" spans="2:8" x14ac:dyDescent="0.3">
      <c r="B808" s="183" t="s">
        <v>1096</v>
      </c>
      <c r="C808" s="116" t="s">
        <v>1094</v>
      </c>
      <c r="D808" s="117">
        <v>9.67</v>
      </c>
      <c r="E808" s="191">
        <v>44000</v>
      </c>
      <c r="F808" s="9" t="s">
        <v>99</v>
      </c>
      <c r="G808" s="192">
        <v>2.1227</v>
      </c>
      <c r="H808" s="122" t="s">
        <v>1907</v>
      </c>
    </row>
    <row r="809" spans="2:8" x14ac:dyDescent="0.3">
      <c r="B809" s="186" t="s">
        <v>1097</v>
      </c>
      <c r="C809" s="19" t="s">
        <v>1094</v>
      </c>
      <c r="D809" s="20">
        <v>15.64</v>
      </c>
      <c r="E809" s="143">
        <v>44000</v>
      </c>
      <c r="F809" s="21" t="s">
        <v>99</v>
      </c>
      <c r="G809" s="22">
        <v>3.5847000000000002</v>
      </c>
      <c r="H809" s="123" t="s">
        <v>1907</v>
      </c>
    </row>
    <row r="810" spans="2:8" x14ac:dyDescent="0.3">
      <c r="B810" s="183" t="s">
        <v>1098</v>
      </c>
      <c r="C810" s="116" t="s">
        <v>1099</v>
      </c>
      <c r="D810" s="117">
        <v>3.23</v>
      </c>
      <c r="E810" s="191">
        <v>44000</v>
      </c>
      <c r="F810" s="9" t="s">
        <v>99</v>
      </c>
      <c r="G810" s="192">
        <v>0.99099999999999999</v>
      </c>
      <c r="H810" s="122" t="s">
        <v>1922</v>
      </c>
    </row>
    <row r="811" spans="2:8" x14ac:dyDescent="0.3">
      <c r="B811" s="183" t="s">
        <v>1100</v>
      </c>
      <c r="C811" s="116" t="s">
        <v>1099</v>
      </c>
      <c r="D811" s="117">
        <v>4.29</v>
      </c>
      <c r="E811" s="191">
        <v>44000</v>
      </c>
      <c r="F811" s="9" t="s">
        <v>99</v>
      </c>
      <c r="G811" s="192">
        <v>1.3158000000000001</v>
      </c>
      <c r="H811" s="122" t="s">
        <v>1922</v>
      </c>
    </row>
    <row r="812" spans="2:8" x14ac:dyDescent="0.3">
      <c r="B812" s="183" t="s">
        <v>1101</v>
      </c>
      <c r="C812" s="116" t="s">
        <v>1099</v>
      </c>
      <c r="D812" s="117">
        <v>8.39</v>
      </c>
      <c r="E812" s="191">
        <v>44000</v>
      </c>
      <c r="F812" s="9" t="s">
        <v>99</v>
      </c>
      <c r="G812" s="192">
        <v>1.8392999999999999</v>
      </c>
      <c r="H812" s="122" t="s">
        <v>1922</v>
      </c>
    </row>
    <row r="813" spans="2:8" x14ac:dyDescent="0.3">
      <c r="B813" s="186" t="s">
        <v>1102</v>
      </c>
      <c r="C813" s="19" t="s">
        <v>1099</v>
      </c>
      <c r="D813" s="20">
        <v>13.87</v>
      </c>
      <c r="E813" s="143">
        <v>44000</v>
      </c>
      <c r="F813" s="21" t="s">
        <v>99</v>
      </c>
      <c r="G813" s="22">
        <v>2.7848000000000002</v>
      </c>
      <c r="H813" s="123" t="s">
        <v>1922</v>
      </c>
    </row>
    <row r="814" spans="2:8" x14ac:dyDescent="0.3">
      <c r="B814" s="183" t="s">
        <v>1103</v>
      </c>
      <c r="C814" s="116" t="s">
        <v>1104</v>
      </c>
      <c r="D814" s="117">
        <v>2.0699999999999998</v>
      </c>
      <c r="E814" s="191">
        <v>44000</v>
      </c>
      <c r="F814" s="9" t="s">
        <v>99</v>
      </c>
      <c r="G814" s="192">
        <v>0.83799999999999997</v>
      </c>
      <c r="H814" s="122" t="s">
        <v>1922</v>
      </c>
    </row>
    <row r="815" spans="2:8" x14ac:dyDescent="0.3">
      <c r="B815" s="183" t="s">
        <v>1105</v>
      </c>
      <c r="C815" s="116" t="s">
        <v>1104</v>
      </c>
      <c r="D815" s="117">
        <v>3.92</v>
      </c>
      <c r="E815" s="191">
        <v>44000</v>
      </c>
      <c r="F815" s="9" t="s">
        <v>99</v>
      </c>
      <c r="G815" s="192">
        <v>1.1026</v>
      </c>
      <c r="H815" s="122" t="s">
        <v>1922</v>
      </c>
    </row>
    <row r="816" spans="2:8" x14ac:dyDescent="0.3">
      <c r="B816" s="183" t="s">
        <v>1106</v>
      </c>
      <c r="C816" s="116" t="s">
        <v>1104</v>
      </c>
      <c r="D816" s="117">
        <v>7.63</v>
      </c>
      <c r="E816" s="191">
        <v>44000</v>
      </c>
      <c r="F816" s="9" t="s">
        <v>99</v>
      </c>
      <c r="G816" s="192">
        <v>1.6359999999999999</v>
      </c>
      <c r="H816" s="122" t="s">
        <v>1922</v>
      </c>
    </row>
    <row r="817" spans="2:8" x14ac:dyDescent="0.3">
      <c r="B817" s="186" t="s">
        <v>1107</v>
      </c>
      <c r="C817" s="19" t="s">
        <v>1104</v>
      </c>
      <c r="D817" s="20">
        <v>12.64</v>
      </c>
      <c r="E817" s="143">
        <v>44000</v>
      </c>
      <c r="F817" s="21" t="s">
        <v>99</v>
      </c>
      <c r="G817" s="22">
        <v>2.6406000000000001</v>
      </c>
      <c r="H817" s="123" t="s">
        <v>1922</v>
      </c>
    </row>
    <row r="818" spans="2:8" x14ac:dyDescent="0.3">
      <c r="B818" s="183" t="s">
        <v>1108</v>
      </c>
      <c r="C818" s="116" t="s">
        <v>1109</v>
      </c>
      <c r="D818" s="117">
        <v>2.74</v>
      </c>
      <c r="E818" s="191">
        <v>44000</v>
      </c>
      <c r="F818" s="9" t="s">
        <v>99</v>
      </c>
      <c r="G818" s="192">
        <v>1.2144999999999999</v>
      </c>
      <c r="H818" s="122" t="s">
        <v>1922</v>
      </c>
    </row>
    <row r="819" spans="2:8" x14ac:dyDescent="0.3">
      <c r="B819" s="183" t="s">
        <v>1110</v>
      </c>
      <c r="C819" s="116" t="s">
        <v>1109</v>
      </c>
      <c r="D819" s="117">
        <v>4.91</v>
      </c>
      <c r="E819" s="191">
        <v>44000</v>
      </c>
      <c r="F819" s="9" t="s">
        <v>99</v>
      </c>
      <c r="G819" s="192">
        <v>1.5088999999999999</v>
      </c>
      <c r="H819" s="122" t="s">
        <v>1922</v>
      </c>
    </row>
    <row r="820" spans="2:8" x14ac:dyDescent="0.3">
      <c r="B820" s="183" t="s">
        <v>1111</v>
      </c>
      <c r="C820" s="116" t="s">
        <v>1109</v>
      </c>
      <c r="D820" s="117">
        <v>8.91</v>
      </c>
      <c r="E820" s="191">
        <v>44000</v>
      </c>
      <c r="F820" s="9" t="s">
        <v>99</v>
      </c>
      <c r="G820" s="192">
        <v>2.1246</v>
      </c>
      <c r="H820" s="122" t="s">
        <v>1922</v>
      </c>
    </row>
    <row r="821" spans="2:8" x14ac:dyDescent="0.3">
      <c r="B821" s="186" t="s">
        <v>1112</v>
      </c>
      <c r="C821" s="19" t="s">
        <v>1109</v>
      </c>
      <c r="D821" s="20">
        <v>18.809999999999999</v>
      </c>
      <c r="E821" s="143">
        <v>45143</v>
      </c>
      <c r="F821" s="21" t="s">
        <v>99</v>
      </c>
      <c r="G821" s="22">
        <v>4.0267999999999997</v>
      </c>
      <c r="H821" s="123" t="s">
        <v>1922</v>
      </c>
    </row>
    <row r="822" spans="2:8" x14ac:dyDescent="0.3">
      <c r="B822" s="183" t="s">
        <v>1113</v>
      </c>
      <c r="C822" s="116" t="s">
        <v>1114</v>
      </c>
      <c r="D822" s="117">
        <v>4.0199999999999996</v>
      </c>
      <c r="E822" s="191">
        <v>44000</v>
      </c>
      <c r="F822" s="9" t="s">
        <v>99</v>
      </c>
      <c r="G822" s="192">
        <v>1.2694000000000001</v>
      </c>
      <c r="H822" s="122" t="s">
        <v>1922</v>
      </c>
    </row>
    <row r="823" spans="2:8" x14ac:dyDescent="0.3">
      <c r="B823" s="183" t="s">
        <v>1115</v>
      </c>
      <c r="C823" s="116" t="s">
        <v>1114</v>
      </c>
      <c r="D823" s="117">
        <v>6.05</v>
      </c>
      <c r="E823" s="191">
        <v>44000</v>
      </c>
      <c r="F823" s="9" t="s">
        <v>99</v>
      </c>
      <c r="G823" s="192">
        <v>1.8023</v>
      </c>
      <c r="H823" s="122" t="s">
        <v>1922</v>
      </c>
    </row>
    <row r="824" spans="2:8" x14ac:dyDescent="0.3">
      <c r="B824" s="183" t="s">
        <v>1116</v>
      </c>
      <c r="C824" s="116" t="s">
        <v>1114</v>
      </c>
      <c r="D824" s="117">
        <v>8.8699999999999992</v>
      </c>
      <c r="E824" s="191">
        <v>44000</v>
      </c>
      <c r="F824" s="9" t="s">
        <v>99</v>
      </c>
      <c r="G824" s="192">
        <v>2.4117000000000002</v>
      </c>
      <c r="H824" s="122" t="s">
        <v>1922</v>
      </c>
    </row>
    <row r="825" spans="2:8" x14ac:dyDescent="0.3">
      <c r="B825" s="186" t="s">
        <v>1117</v>
      </c>
      <c r="C825" s="19" t="s">
        <v>1114</v>
      </c>
      <c r="D825" s="20">
        <v>13.99</v>
      </c>
      <c r="E825" s="143">
        <v>44000</v>
      </c>
      <c r="F825" s="21" t="s">
        <v>99</v>
      </c>
      <c r="G825" s="22">
        <v>3.91</v>
      </c>
      <c r="H825" s="123" t="s">
        <v>1922</v>
      </c>
    </row>
    <row r="826" spans="2:8" x14ac:dyDescent="0.3">
      <c r="B826" s="183" t="s">
        <v>1118</v>
      </c>
      <c r="C826" s="116" t="s">
        <v>1119</v>
      </c>
      <c r="D826" s="117">
        <v>2.56</v>
      </c>
      <c r="E826" s="191">
        <v>44000</v>
      </c>
      <c r="F826" s="9" t="s">
        <v>99</v>
      </c>
      <c r="G826" s="192">
        <v>0.59209999999999996</v>
      </c>
      <c r="H826" s="122" t="s">
        <v>1910</v>
      </c>
    </row>
    <row r="827" spans="2:8" x14ac:dyDescent="0.3">
      <c r="B827" s="183" t="s">
        <v>1120</v>
      </c>
      <c r="C827" s="116" t="s">
        <v>1119</v>
      </c>
      <c r="D827" s="117">
        <v>4</v>
      </c>
      <c r="E827" s="191">
        <v>44000</v>
      </c>
      <c r="F827" s="9" t="s">
        <v>99</v>
      </c>
      <c r="G827" s="192">
        <v>0.74809999999999999</v>
      </c>
      <c r="H827" s="122" t="s">
        <v>1910</v>
      </c>
    </row>
    <row r="828" spans="2:8" x14ac:dyDescent="0.3">
      <c r="B828" s="183" t="s">
        <v>1121</v>
      </c>
      <c r="C828" s="116" t="s">
        <v>1119</v>
      </c>
      <c r="D828" s="117">
        <v>6.84</v>
      </c>
      <c r="E828" s="191">
        <v>44000</v>
      </c>
      <c r="F828" s="9" t="s">
        <v>99</v>
      </c>
      <c r="G828" s="192">
        <v>1.1331</v>
      </c>
      <c r="H828" s="122" t="s">
        <v>1910</v>
      </c>
    </row>
    <row r="829" spans="2:8" x14ac:dyDescent="0.3">
      <c r="B829" s="186" t="s">
        <v>1122</v>
      </c>
      <c r="C829" s="19" t="s">
        <v>1119</v>
      </c>
      <c r="D829" s="20">
        <v>10.53</v>
      </c>
      <c r="E829" s="143">
        <v>44000</v>
      </c>
      <c r="F829" s="21" t="s">
        <v>99</v>
      </c>
      <c r="G829" s="22">
        <v>1.8339000000000001</v>
      </c>
      <c r="H829" s="123" t="s">
        <v>1910</v>
      </c>
    </row>
    <row r="830" spans="2:8" x14ac:dyDescent="0.3">
      <c r="B830" s="183" t="s">
        <v>1123</v>
      </c>
      <c r="C830" s="116" t="s">
        <v>1124</v>
      </c>
      <c r="D830" s="117">
        <v>2.78</v>
      </c>
      <c r="E830" s="191">
        <v>44000</v>
      </c>
      <c r="F830" s="9" t="s">
        <v>99</v>
      </c>
      <c r="G830" s="192">
        <v>0.435</v>
      </c>
      <c r="H830" s="122" t="s">
        <v>1906</v>
      </c>
    </row>
    <row r="831" spans="2:8" x14ac:dyDescent="0.3">
      <c r="B831" s="183" t="s">
        <v>1125</v>
      </c>
      <c r="C831" s="116" t="s">
        <v>1124</v>
      </c>
      <c r="D831" s="117">
        <v>4.62</v>
      </c>
      <c r="E831" s="191">
        <v>44000</v>
      </c>
      <c r="F831" s="9" t="s">
        <v>99</v>
      </c>
      <c r="G831" s="192">
        <v>0.68830000000000002</v>
      </c>
      <c r="H831" s="122" t="s">
        <v>1906</v>
      </c>
    </row>
    <row r="832" spans="2:8" x14ac:dyDescent="0.3">
      <c r="B832" s="183" t="s">
        <v>1126</v>
      </c>
      <c r="C832" s="116" t="s">
        <v>1124</v>
      </c>
      <c r="D832" s="117">
        <v>8.17</v>
      </c>
      <c r="E832" s="191">
        <v>44000</v>
      </c>
      <c r="F832" s="9" t="s">
        <v>99</v>
      </c>
      <c r="G832" s="192">
        <v>1.2452000000000001</v>
      </c>
      <c r="H832" s="122" t="s">
        <v>1906</v>
      </c>
    </row>
    <row r="833" spans="2:8" x14ac:dyDescent="0.3">
      <c r="B833" s="186" t="s">
        <v>1127</v>
      </c>
      <c r="C833" s="19" t="s">
        <v>1124</v>
      </c>
      <c r="D833" s="20">
        <v>13.47</v>
      </c>
      <c r="E833" s="143">
        <v>44000</v>
      </c>
      <c r="F833" s="21" t="s">
        <v>99</v>
      </c>
      <c r="G833" s="22">
        <v>2.4306000000000001</v>
      </c>
      <c r="H833" s="123" t="s">
        <v>1906</v>
      </c>
    </row>
    <row r="834" spans="2:8" x14ac:dyDescent="0.3">
      <c r="B834" s="183" t="s">
        <v>1128</v>
      </c>
      <c r="C834" s="116" t="s">
        <v>1129</v>
      </c>
      <c r="D834" s="117">
        <v>3.04</v>
      </c>
      <c r="E834" s="191">
        <v>44000</v>
      </c>
      <c r="F834" s="9" t="s">
        <v>99</v>
      </c>
      <c r="G834" s="192">
        <v>0.48230000000000001</v>
      </c>
      <c r="H834" s="122" t="s">
        <v>1906</v>
      </c>
    </row>
    <row r="835" spans="2:8" x14ac:dyDescent="0.3">
      <c r="B835" s="183" t="s">
        <v>1130</v>
      </c>
      <c r="C835" s="116" t="s">
        <v>1129</v>
      </c>
      <c r="D835" s="117">
        <v>3.57</v>
      </c>
      <c r="E835" s="191">
        <v>44000</v>
      </c>
      <c r="F835" s="9" t="s">
        <v>99</v>
      </c>
      <c r="G835" s="192">
        <v>0.60919999999999996</v>
      </c>
      <c r="H835" s="122" t="s">
        <v>1906</v>
      </c>
    </row>
    <row r="836" spans="2:8" x14ac:dyDescent="0.3">
      <c r="B836" s="183" t="s">
        <v>1131</v>
      </c>
      <c r="C836" s="116" t="s">
        <v>1129</v>
      </c>
      <c r="D836" s="117">
        <v>5.43</v>
      </c>
      <c r="E836" s="191">
        <v>44000</v>
      </c>
      <c r="F836" s="9" t="s">
        <v>99</v>
      </c>
      <c r="G836" s="192">
        <v>0.81869999999999998</v>
      </c>
      <c r="H836" s="122" t="s">
        <v>1906</v>
      </c>
    </row>
    <row r="837" spans="2:8" x14ac:dyDescent="0.3">
      <c r="B837" s="186" t="s">
        <v>1132</v>
      </c>
      <c r="C837" s="19" t="s">
        <v>1129</v>
      </c>
      <c r="D837" s="20">
        <v>8.8800000000000008</v>
      </c>
      <c r="E837" s="143">
        <v>44000</v>
      </c>
      <c r="F837" s="21" t="s">
        <v>99</v>
      </c>
      <c r="G837" s="22">
        <v>1.3006</v>
      </c>
      <c r="H837" s="123" t="s">
        <v>1906</v>
      </c>
    </row>
    <row r="838" spans="2:8" x14ac:dyDescent="0.3">
      <c r="B838" s="183" t="s">
        <v>1133</v>
      </c>
      <c r="C838" s="116" t="s">
        <v>1134</v>
      </c>
      <c r="D838" s="117">
        <v>1.78</v>
      </c>
      <c r="E838" s="191">
        <v>44000</v>
      </c>
      <c r="F838" s="9" t="s">
        <v>99</v>
      </c>
      <c r="G838" s="192">
        <v>0.5464</v>
      </c>
      <c r="H838" s="122" t="s">
        <v>1922</v>
      </c>
    </row>
    <row r="839" spans="2:8" x14ac:dyDescent="0.3">
      <c r="B839" s="183" t="s">
        <v>1135</v>
      </c>
      <c r="C839" s="116" t="s">
        <v>1134</v>
      </c>
      <c r="D839" s="117">
        <v>2.79</v>
      </c>
      <c r="E839" s="191">
        <v>44000</v>
      </c>
      <c r="F839" s="9" t="s">
        <v>99</v>
      </c>
      <c r="G839" s="192">
        <v>0.69310000000000005</v>
      </c>
      <c r="H839" s="122" t="s">
        <v>1922</v>
      </c>
    </row>
    <row r="840" spans="2:8" x14ac:dyDescent="0.3">
      <c r="B840" s="183" t="s">
        <v>1136</v>
      </c>
      <c r="C840" s="116" t="s">
        <v>1134</v>
      </c>
      <c r="D840" s="117">
        <v>5.1100000000000003</v>
      </c>
      <c r="E840" s="191">
        <v>44000</v>
      </c>
      <c r="F840" s="9" t="s">
        <v>99</v>
      </c>
      <c r="G840" s="192">
        <v>1.0206999999999999</v>
      </c>
      <c r="H840" s="122" t="s">
        <v>1922</v>
      </c>
    </row>
    <row r="841" spans="2:8" x14ac:dyDescent="0.3">
      <c r="B841" s="186" t="s">
        <v>1137</v>
      </c>
      <c r="C841" s="19" t="s">
        <v>1134</v>
      </c>
      <c r="D841" s="20">
        <v>8.93</v>
      </c>
      <c r="E841" s="143">
        <v>44000</v>
      </c>
      <c r="F841" s="21" t="s">
        <v>99</v>
      </c>
      <c r="G841" s="22">
        <v>1.8173999999999999</v>
      </c>
      <c r="H841" s="123" t="s">
        <v>1922</v>
      </c>
    </row>
    <row r="842" spans="2:8" x14ac:dyDescent="0.3">
      <c r="B842" s="183" t="s">
        <v>1138</v>
      </c>
      <c r="C842" s="116" t="s">
        <v>1139</v>
      </c>
      <c r="D842" s="117">
        <v>3.28</v>
      </c>
      <c r="E842" s="191">
        <v>44000</v>
      </c>
      <c r="F842" s="9" t="s">
        <v>99</v>
      </c>
      <c r="G842" s="192">
        <v>0.51200000000000001</v>
      </c>
      <c r="H842" s="122" t="s">
        <v>1922</v>
      </c>
    </row>
    <row r="843" spans="2:8" x14ac:dyDescent="0.3">
      <c r="B843" s="183" t="s">
        <v>1140</v>
      </c>
      <c r="C843" s="116" t="s">
        <v>1139</v>
      </c>
      <c r="D843" s="117">
        <v>4.28</v>
      </c>
      <c r="E843" s="191">
        <v>44000</v>
      </c>
      <c r="F843" s="9" t="s">
        <v>99</v>
      </c>
      <c r="G843" s="192">
        <v>0.66779999999999995</v>
      </c>
      <c r="H843" s="122" t="s">
        <v>1922</v>
      </c>
    </row>
    <row r="844" spans="2:8" x14ac:dyDescent="0.3">
      <c r="B844" s="183" t="s">
        <v>1141</v>
      </c>
      <c r="C844" s="116" t="s">
        <v>1139</v>
      </c>
      <c r="D844" s="117">
        <v>6.17</v>
      </c>
      <c r="E844" s="191">
        <v>44000</v>
      </c>
      <c r="F844" s="9" t="s">
        <v>99</v>
      </c>
      <c r="G844" s="192">
        <v>0.99399999999999999</v>
      </c>
      <c r="H844" s="122" t="s">
        <v>1922</v>
      </c>
    </row>
    <row r="845" spans="2:8" x14ac:dyDescent="0.3">
      <c r="B845" s="186" t="s">
        <v>1142</v>
      </c>
      <c r="C845" s="19" t="s">
        <v>1139</v>
      </c>
      <c r="D845" s="20">
        <v>9.33</v>
      </c>
      <c r="E845" s="143">
        <v>44000</v>
      </c>
      <c r="F845" s="21" t="s">
        <v>99</v>
      </c>
      <c r="G845" s="22">
        <v>1.7130000000000001</v>
      </c>
      <c r="H845" s="123" t="s">
        <v>1922</v>
      </c>
    </row>
    <row r="846" spans="2:8" x14ac:dyDescent="0.3">
      <c r="B846" s="183" t="s">
        <v>1143</v>
      </c>
      <c r="C846" s="116" t="s">
        <v>1144</v>
      </c>
      <c r="D846" s="117">
        <v>2.5099999999999998</v>
      </c>
      <c r="E846" s="191">
        <v>44000</v>
      </c>
      <c r="F846" s="9" t="s">
        <v>99</v>
      </c>
      <c r="G846" s="192">
        <v>0.45660000000000001</v>
      </c>
      <c r="H846" s="122" t="s">
        <v>1906</v>
      </c>
    </row>
    <row r="847" spans="2:8" x14ac:dyDescent="0.3">
      <c r="B847" s="183" t="s">
        <v>1145</v>
      </c>
      <c r="C847" s="116" t="s">
        <v>1144</v>
      </c>
      <c r="D847" s="117">
        <v>3.41</v>
      </c>
      <c r="E847" s="191">
        <v>44000</v>
      </c>
      <c r="F847" s="9" t="s">
        <v>99</v>
      </c>
      <c r="G847" s="192">
        <v>0.61160000000000003</v>
      </c>
      <c r="H847" s="122" t="s">
        <v>1906</v>
      </c>
    </row>
    <row r="848" spans="2:8" x14ac:dyDescent="0.3">
      <c r="B848" s="183" t="s">
        <v>1146</v>
      </c>
      <c r="C848" s="116" t="s">
        <v>1144</v>
      </c>
      <c r="D848" s="117">
        <v>5.69</v>
      </c>
      <c r="E848" s="191">
        <v>44000</v>
      </c>
      <c r="F848" s="9" t="s">
        <v>99</v>
      </c>
      <c r="G848" s="192">
        <v>0.92810000000000004</v>
      </c>
      <c r="H848" s="122" t="s">
        <v>1906</v>
      </c>
    </row>
    <row r="849" spans="2:8" x14ac:dyDescent="0.3">
      <c r="B849" s="186" t="s">
        <v>1147</v>
      </c>
      <c r="C849" s="19" t="s">
        <v>1144</v>
      </c>
      <c r="D849" s="20">
        <v>9.77</v>
      </c>
      <c r="E849" s="143">
        <v>44000</v>
      </c>
      <c r="F849" s="21" t="s">
        <v>99</v>
      </c>
      <c r="G849" s="22">
        <v>1.6258999999999999</v>
      </c>
      <c r="H849" s="123" t="s">
        <v>1906</v>
      </c>
    </row>
    <row r="850" spans="2:8" x14ac:dyDescent="0.3">
      <c r="B850" s="183" t="s">
        <v>1148</v>
      </c>
      <c r="C850" s="116" t="s">
        <v>1149</v>
      </c>
      <c r="D850" s="117">
        <v>2.72</v>
      </c>
      <c r="E850" s="191">
        <v>44000</v>
      </c>
      <c r="F850" s="9" t="s">
        <v>99</v>
      </c>
      <c r="G850" s="192">
        <v>0.46410000000000001</v>
      </c>
      <c r="H850" s="122" t="s">
        <v>1906</v>
      </c>
    </row>
    <row r="851" spans="2:8" x14ac:dyDescent="0.3">
      <c r="B851" s="183" t="s">
        <v>1150</v>
      </c>
      <c r="C851" s="116" t="s">
        <v>1149</v>
      </c>
      <c r="D851" s="117">
        <v>3.95</v>
      </c>
      <c r="E851" s="191">
        <v>44000</v>
      </c>
      <c r="F851" s="9" t="s">
        <v>99</v>
      </c>
      <c r="G851" s="192">
        <v>0.63180000000000003</v>
      </c>
      <c r="H851" s="122" t="s">
        <v>1906</v>
      </c>
    </row>
    <row r="852" spans="2:8" x14ac:dyDescent="0.3">
      <c r="B852" s="183" t="s">
        <v>1151</v>
      </c>
      <c r="C852" s="116" t="s">
        <v>1149</v>
      </c>
      <c r="D852" s="117">
        <v>6.64</v>
      </c>
      <c r="E852" s="191">
        <v>44000</v>
      </c>
      <c r="F852" s="9" t="s">
        <v>99</v>
      </c>
      <c r="G852" s="192">
        <v>1.0276000000000001</v>
      </c>
      <c r="H852" s="122" t="s">
        <v>1906</v>
      </c>
    </row>
    <row r="853" spans="2:8" x14ac:dyDescent="0.3">
      <c r="B853" s="186" t="s">
        <v>1152</v>
      </c>
      <c r="C853" s="19" t="s">
        <v>1149</v>
      </c>
      <c r="D853" s="20">
        <v>11.24</v>
      </c>
      <c r="E853" s="143">
        <v>44000</v>
      </c>
      <c r="F853" s="21" t="s">
        <v>99</v>
      </c>
      <c r="G853" s="22">
        <v>1.9739</v>
      </c>
      <c r="H853" s="123" t="s">
        <v>1906</v>
      </c>
    </row>
    <row r="854" spans="2:8" x14ac:dyDescent="0.3">
      <c r="B854" s="183" t="s">
        <v>1153</v>
      </c>
      <c r="C854" s="116" t="s">
        <v>1154</v>
      </c>
      <c r="D854" s="117">
        <v>2.4900000000000002</v>
      </c>
      <c r="E854" s="191">
        <v>44000</v>
      </c>
      <c r="F854" s="9" t="s">
        <v>99</v>
      </c>
      <c r="G854" s="192">
        <v>0.44550000000000001</v>
      </c>
      <c r="H854" s="122" t="s">
        <v>1906</v>
      </c>
    </row>
    <row r="855" spans="2:8" x14ac:dyDescent="0.3">
      <c r="B855" s="183" t="s">
        <v>1155</v>
      </c>
      <c r="C855" s="116" t="s">
        <v>1154</v>
      </c>
      <c r="D855" s="117">
        <v>3.54</v>
      </c>
      <c r="E855" s="191">
        <v>44000</v>
      </c>
      <c r="F855" s="9" t="s">
        <v>99</v>
      </c>
      <c r="G855" s="192">
        <v>0.56989999999999996</v>
      </c>
      <c r="H855" s="122" t="s">
        <v>1906</v>
      </c>
    </row>
    <row r="856" spans="2:8" x14ac:dyDescent="0.3">
      <c r="B856" s="183" t="s">
        <v>1156</v>
      </c>
      <c r="C856" s="116" t="s">
        <v>1154</v>
      </c>
      <c r="D856" s="117">
        <v>5.74</v>
      </c>
      <c r="E856" s="191">
        <v>44000</v>
      </c>
      <c r="F856" s="9" t="s">
        <v>99</v>
      </c>
      <c r="G856" s="192">
        <v>0.94620000000000004</v>
      </c>
      <c r="H856" s="122" t="s">
        <v>1906</v>
      </c>
    </row>
    <row r="857" spans="2:8" x14ac:dyDescent="0.3">
      <c r="B857" s="186" t="s">
        <v>1157</v>
      </c>
      <c r="C857" s="19" t="s">
        <v>1154</v>
      </c>
      <c r="D857" s="20">
        <v>10.1</v>
      </c>
      <c r="E857" s="143">
        <v>44000</v>
      </c>
      <c r="F857" s="21" t="s">
        <v>99</v>
      </c>
      <c r="G857" s="22">
        <v>1.6838</v>
      </c>
      <c r="H857" s="123" t="s">
        <v>1906</v>
      </c>
    </row>
    <row r="858" spans="2:8" x14ac:dyDescent="0.3">
      <c r="B858" s="183" t="s">
        <v>1158</v>
      </c>
      <c r="C858" s="116" t="s">
        <v>1159</v>
      </c>
      <c r="D858" s="117">
        <v>1.84</v>
      </c>
      <c r="E858" s="191">
        <v>44000</v>
      </c>
      <c r="F858" s="9" t="s">
        <v>99</v>
      </c>
      <c r="G858" s="192">
        <v>0.71140000000000003</v>
      </c>
      <c r="H858" s="122" t="s">
        <v>1922</v>
      </c>
    </row>
    <row r="859" spans="2:8" x14ac:dyDescent="0.3">
      <c r="B859" s="183" t="s">
        <v>1160</v>
      </c>
      <c r="C859" s="116" t="s">
        <v>1159</v>
      </c>
      <c r="D859" s="117">
        <v>3.68</v>
      </c>
      <c r="E859" s="191">
        <v>44000</v>
      </c>
      <c r="F859" s="9" t="s">
        <v>99</v>
      </c>
      <c r="G859" s="192">
        <v>0.99909999999999999</v>
      </c>
      <c r="H859" s="122" t="s">
        <v>1922</v>
      </c>
    </row>
    <row r="860" spans="2:8" x14ac:dyDescent="0.3">
      <c r="B860" s="183" t="s">
        <v>1161</v>
      </c>
      <c r="C860" s="116" t="s">
        <v>1159</v>
      </c>
      <c r="D860" s="117">
        <v>7.51</v>
      </c>
      <c r="E860" s="191">
        <v>44000</v>
      </c>
      <c r="F860" s="9" t="s">
        <v>99</v>
      </c>
      <c r="G860" s="192">
        <v>1.627</v>
      </c>
      <c r="H860" s="122" t="s">
        <v>1922</v>
      </c>
    </row>
    <row r="861" spans="2:8" x14ac:dyDescent="0.3">
      <c r="B861" s="186" t="s">
        <v>1162</v>
      </c>
      <c r="C861" s="19" t="s">
        <v>1159</v>
      </c>
      <c r="D861" s="20">
        <v>11.27</v>
      </c>
      <c r="E861" s="143">
        <v>44000</v>
      </c>
      <c r="F861" s="21" t="s">
        <v>99</v>
      </c>
      <c r="G861" s="22">
        <v>2.4508999999999999</v>
      </c>
      <c r="H861" s="123" t="s">
        <v>1922</v>
      </c>
    </row>
    <row r="862" spans="2:8" x14ac:dyDescent="0.3">
      <c r="B862" s="183" t="s">
        <v>1163</v>
      </c>
      <c r="C862" s="116" t="s">
        <v>1164</v>
      </c>
      <c r="D862" s="117">
        <v>2.2400000000000002</v>
      </c>
      <c r="E862" s="191">
        <v>44000</v>
      </c>
      <c r="F862" s="9" t="s">
        <v>99</v>
      </c>
      <c r="G862" s="192">
        <v>0.80640000000000001</v>
      </c>
      <c r="H862" s="122" t="s">
        <v>1922</v>
      </c>
    </row>
    <row r="863" spans="2:8" x14ac:dyDescent="0.3">
      <c r="B863" s="183" t="s">
        <v>1165</v>
      </c>
      <c r="C863" s="116" t="s">
        <v>1164</v>
      </c>
      <c r="D863" s="117">
        <v>4.5199999999999996</v>
      </c>
      <c r="E863" s="191">
        <v>44000</v>
      </c>
      <c r="F863" s="9" t="s">
        <v>99</v>
      </c>
      <c r="G863" s="192">
        <v>1.2398</v>
      </c>
      <c r="H863" s="122" t="s">
        <v>1922</v>
      </c>
    </row>
    <row r="864" spans="2:8" x14ac:dyDescent="0.3">
      <c r="B864" s="183" t="s">
        <v>1166</v>
      </c>
      <c r="C864" s="116" t="s">
        <v>1164</v>
      </c>
      <c r="D864" s="117">
        <v>9.4</v>
      </c>
      <c r="E864" s="191">
        <v>44000</v>
      </c>
      <c r="F864" s="9" t="s">
        <v>99</v>
      </c>
      <c r="G864" s="192">
        <v>1.9363999999999999</v>
      </c>
      <c r="H864" s="122" t="s">
        <v>1922</v>
      </c>
    </row>
    <row r="865" spans="2:8" x14ac:dyDescent="0.3">
      <c r="B865" s="186" t="s">
        <v>1167</v>
      </c>
      <c r="C865" s="19" t="s">
        <v>1164</v>
      </c>
      <c r="D865" s="20">
        <v>14.9</v>
      </c>
      <c r="E865" s="143">
        <v>48376</v>
      </c>
      <c r="F865" s="21" t="s">
        <v>99</v>
      </c>
      <c r="G865" s="22">
        <v>3.1709999999999998</v>
      </c>
      <c r="H865" s="123" t="s">
        <v>1922</v>
      </c>
    </row>
    <row r="866" spans="2:8" x14ac:dyDescent="0.3">
      <c r="B866" s="183" t="s">
        <v>1168</v>
      </c>
      <c r="C866" s="116" t="s">
        <v>1169</v>
      </c>
      <c r="D866" s="117">
        <v>2.23</v>
      </c>
      <c r="E866" s="191">
        <v>44000</v>
      </c>
      <c r="F866" s="9" t="s">
        <v>99</v>
      </c>
      <c r="G866" s="192">
        <v>1.0838000000000001</v>
      </c>
      <c r="H866" s="122" t="s">
        <v>1922</v>
      </c>
    </row>
    <row r="867" spans="2:8" x14ac:dyDescent="0.3">
      <c r="B867" s="183" t="s">
        <v>1170</v>
      </c>
      <c r="C867" s="116" t="s">
        <v>1169</v>
      </c>
      <c r="D867" s="117">
        <v>4.1900000000000004</v>
      </c>
      <c r="E867" s="191">
        <v>44000</v>
      </c>
      <c r="F867" s="9" t="s">
        <v>99</v>
      </c>
      <c r="G867" s="192">
        <v>1.3249</v>
      </c>
      <c r="H867" s="122" t="s">
        <v>1922</v>
      </c>
    </row>
    <row r="868" spans="2:8" x14ac:dyDescent="0.3">
      <c r="B868" s="183" t="s">
        <v>1171</v>
      </c>
      <c r="C868" s="116" t="s">
        <v>1169</v>
      </c>
      <c r="D868" s="117">
        <v>9.1199999999999992</v>
      </c>
      <c r="E868" s="191">
        <v>44000</v>
      </c>
      <c r="F868" s="9" t="s">
        <v>99</v>
      </c>
      <c r="G868" s="192">
        <v>2.0449000000000002</v>
      </c>
      <c r="H868" s="122" t="s">
        <v>1922</v>
      </c>
    </row>
    <row r="869" spans="2:8" x14ac:dyDescent="0.3">
      <c r="B869" s="186" t="s">
        <v>1172</v>
      </c>
      <c r="C869" s="19" t="s">
        <v>1169</v>
      </c>
      <c r="D869" s="20">
        <v>17.78</v>
      </c>
      <c r="E869" s="143">
        <v>47363</v>
      </c>
      <c r="F869" s="21" t="s">
        <v>99</v>
      </c>
      <c r="G869" s="22">
        <v>3.5442999999999998</v>
      </c>
      <c r="H869" s="123" t="s">
        <v>1922</v>
      </c>
    </row>
    <row r="870" spans="2:8" x14ac:dyDescent="0.3">
      <c r="B870" s="183" t="s">
        <v>1173</v>
      </c>
      <c r="C870" s="116" t="s">
        <v>1174</v>
      </c>
      <c r="D870" s="117">
        <v>1.43</v>
      </c>
      <c r="E870" s="191">
        <v>44000</v>
      </c>
      <c r="F870" s="9" t="s">
        <v>99</v>
      </c>
      <c r="G870" s="192">
        <v>1.3473999999999999</v>
      </c>
      <c r="H870" s="122" t="s">
        <v>1922</v>
      </c>
    </row>
    <row r="871" spans="2:8" x14ac:dyDescent="0.3">
      <c r="B871" s="183" t="s">
        <v>1175</v>
      </c>
      <c r="C871" s="116" t="s">
        <v>1174</v>
      </c>
      <c r="D871" s="117">
        <v>2.41</v>
      </c>
      <c r="E871" s="191">
        <v>44000</v>
      </c>
      <c r="F871" s="9" t="s">
        <v>99</v>
      </c>
      <c r="G871" s="192">
        <v>1.5053000000000001</v>
      </c>
      <c r="H871" s="122" t="s">
        <v>1922</v>
      </c>
    </row>
    <row r="872" spans="2:8" x14ac:dyDescent="0.3">
      <c r="B872" s="183" t="s">
        <v>1176</v>
      </c>
      <c r="C872" s="116" t="s">
        <v>1174</v>
      </c>
      <c r="D872" s="117">
        <v>5.95</v>
      </c>
      <c r="E872" s="191">
        <v>44000</v>
      </c>
      <c r="F872" s="9" t="s">
        <v>99</v>
      </c>
      <c r="G872" s="192">
        <v>2.3195000000000001</v>
      </c>
      <c r="H872" s="122" t="s">
        <v>1922</v>
      </c>
    </row>
    <row r="873" spans="2:8" x14ac:dyDescent="0.3">
      <c r="B873" s="186" t="s">
        <v>1177</v>
      </c>
      <c r="C873" s="19" t="s">
        <v>1174</v>
      </c>
      <c r="D873" s="20">
        <v>16.059999999999999</v>
      </c>
      <c r="E873" s="143">
        <v>44000</v>
      </c>
      <c r="F873" s="21" t="s">
        <v>99</v>
      </c>
      <c r="G873" s="22">
        <v>4.7953000000000001</v>
      </c>
      <c r="H873" s="123" t="s">
        <v>1922</v>
      </c>
    </row>
    <row r="874" spans="2:8" x14ac:dyDescent="0.3">
      <c r="B874" s="183" t="s">
        <v>1178</v>
      </c>
      <c r="C874" s="116" t="s">
        <v>1179</v>
      </c>
      <c r="D874" s="117">
        <v>2.94</v>
      </c>
      <c r="E874" s="191">
        <v>44000</v>
      </c>
      <c r="F874" s="9" t="s">
        <v>99</v>
      </c>
      <c r="G874" s="192">
        <v>0.52010000000000001</v>
      </c>
      <c r="H874" s="122" t="s">
        <v>1910</v>
      </c>
    </row>
    <row r="875" spans="2:8" x14ac:dyDescent="0.3">
      <c r="B875" s="183" t="s">
        <v>1180</v>
      </c>
      <c r="C875" s="116" t="s">
        <v>1179</v>
      </c>
      <c r="D875" s="117">
        <v>4.1900000000000004</v>
      </c>
      <c r="E875" s="191">
        <v>44000</v>
      </c>
      <c r="F875" s="9" t="s">
        <v>99</v>
      </c>
      <c r="G875" s="192">
        <v>0.69120000000000004</v>
      </c>
      <c r="H875" s="122" t="s">
        <v>1910</v>
      </c>
    </row>
    <row r="876" spans="2:8" x14ac:dyDescent="0.3">
      <c r="B876" s="183" t="s">
        <v>1181</v>
      </c>
      <c r="C876" s="116" t="s">
        <v>1179</v>
      </c>
      <c r="D876" s="117">
        <v>6.8</v>
      </c>
      <c r="E876" s="191">
        <v>44000</v>
      </c>
      <c r="F876" s="9" t="s">
        <v>99</v>
      </c>
      <c r="G876" s="192">
        <v>1.0608</v>
      </c>
      <c r="H876" s="122" t="s">
        <v>1910</v>
      </c>
    </row>
    <row r="877" spans="2:8" x14ac:dyDescent="0.3">
      <c r="B877" s="186" t="s">
        <v>1182</v>
      </c>
      <c r="C877" s="19" t="s">
        <v>1179</v>
      </c>
      <c r="D877" s="20">
        <v>10.54</v>
      </c>
      <c r="E877" s="143">
        <v>44000</v>
      </c>
      <c r="F877" s="21" t="s">
        <v>99</v>
      </c>
      <c r="G877" s="22">
        <v>1.6136999999999999</v>
      </c>
      <c r="H877" s="123" t="s">
        <v>1910</v>
      </c>
    </row>
    <row r="878" spans="2:8" x14ac:dyDescent="0.3">
      <c r="B878" s="183" t="s">
        <v>1183</v>
      </c>
      <c r="C878" s="116" t="s">
        <v>1184</v>
      </c>
      <c r="D878" s="117">
        <v>2.61</v>
      </c>
      <c r="E878" s="191">
        <v>44000</v>
      </c>
      <c r="F878" s="9" t="s">
        <v>99</v>
      </c>
      <c r="G878" s="192">
        <v>0.4536</v>
      </c>
      <c r="H878" s="122" t="s">
        <v>1922</v>
      </c>
    </row>
    <row r="879" spans="2:8" x14ac:dyDescent="0.3">
      <c r="B879" s="183" t="s">
        <v>1185</v>
      </c>
      <c r="C879" s="116" t="s">
        <v>1184</v>
      </c>
      <c r="D879" s="117">
        <v>3.6</v>
      </c>
      <c r="E879" s="191">
        <v>44000</v>
      </c>
      <c r="F879" s="9" t="s">
        <v>99</v>
      </c>
      <c r="G879" s="192">
        <v>0.60029999999999994</v>
      </c>
      <c r="H879" s="122" t="s">
        <v>1922</v>
      </c>
    </row>
    <row r="880" spans="2:8" x14ac:dyDescent="0.3">
      <c r="B880" s="183" t="s">
        <v>1186</v>
      </c>
      <c r="C880" s="116" t="s">
        <v>1184</v>
      </c>
      <c r="D880" s="117">
        <v>5.8</v>
      </c>
      <c r="E880" s="191">
        <v>44000</v>
      </c>
      <c r="F880" s="9" t="s">
        <v>99</v>
      </c>
      <c r="G880" s="192">
        <v>0.89590000000000003</v>
      </c>
      <c r="H880" s="122" t="s">
        <v>1922</v>
      </c>
    </row>
    <row r="881" spans="2:8" x14ac:dyDescent="0.3">
      <c r="B881" s="186" t="s">
        <v>1187</v>
      </c>
      <c r="C881" s="19" t="s">
        <v>1184</v>
      </c>
      <c r="D881" s="20">
        <v>9.9600000000000009</v>
      </c>
      <c r="E881" s="143">
        <v>44000</v>
      </c>
      <c r="F881" s="21" t="s">
        <v>99</v>
      </c>
      <c r="G881" s="22">
        <v>1.6451</v>
      </c>
      <c r="H881" s="123" t="s">
        <v>1922</v>
      </c>
    </row>
    <row r="882" spans="2:8" x14ac:dyDescent="0.3">
      <c r="B882" s="183" t="s">
        <v>1188</v>
      </c>
      <c r="C882" s="116" t="s">
        <v>1189</v>
      </c>
      <c r="D882" s="117">
        <v>2.93</v>
      </c>
      <c r="E882" s="191">
        <v>44000</v>
      </c>
      <c r="F882" s="9" t="s">
        <v>99</v>
      </c>
      <c r="G882" s="192">
        <v>1.3156000000000001</v>
      </c>
      <c r="H882" s="122" t="s">
        <v>1923</v>
      </c>
    </row>
    <row r="883" spans="2:8" x14ac:dyDescent="0.3">
      <c r="B883" s="183" t="s">
        <v>1190</v>
      </c>
      <c r="C883" s="116" t="s">
        <v>1189</v>
      </c>
      <c r="D883" s="117">
        <v>4.12</v>
      </c>
      <c r="E883" s="191">
        <v>44000</v>
      </c>
      <c r="F883" s="9" t="s">
        <v>99</v>
      </c>
      <c r="G883" s="192">
        <v>1.6016999999999999</v>
      </c>
      <c r="H883" s="122" t="s">
        <v>1923</v>
      </c>
    </row>
    <row r="884" spans="2:8" x14ac:dyDescent="0.3">
      <c r="B884" s="183" t="s">
        <v>1191</v>
      </c>
      <c r="C884" s="116" t="s">
        <v>1189</v>
      </c>
      <c r="D884" s="117">
        <v>7.66</v>
      </c>
      <c r="E884" s="191">
        <v>44000</v>
      </c>
      <c r="F884" s="9" t="s">
        <v>99</v>
      </c>
      <c r="G884" s="192">
        <v>2.3658000000000001</v>
      </c>
      <c r="H884" s="122" t="s">
        <v>1923</v>
      </c>
    </row>
    <row r="885" spans="2:8" x14ac:dyDescent="0.3">
      <c r="B885" s="186" t="s">
        <v>1192</v>
      </c>
      <c r="C885" s="19" t="s">
        <v>1189</v>
      </c>
      <c r="D885" s="20">
        <v>15.47</v>
      </c>
      <c r="E885" s="143">
        <v>48365</v>
      </c>
      <c r="F885" s="21" t="s">
        <v>99</v>
      </c>
      <c r="G885" s="22">
        <v>4.4328000000000003</v>
      </c>
      <c r="H885" s="123" t="s">
        <v>1923</v>
      </c>
    </row>
    <row r="886" spans="2:8" x14ac:dyDescent="0.3">
      <c r="B886" s="183" t="s">
        <v>1193</v>
      </c>
      <c r="C886" s="116" t="s">
        <v>1194</v>
      </c>
      <c r="D886" s="117">
        <v>2.2400000000000002</v>
      </c>
      <c r="E886" s="191">
        <v>44000</v>
      </c>
      <c r="F886" s="9" t="s">
        <v>99</v>
      </c>
      <c r="G886" s="192">
        <v>1.2724</v>
      </c>
      <c r="H886" s="122" t="s">
        <v>1923</v>
      </c>
    </row>
    <row r="887" spans="2:8" x14ac:dyDescent="0.3">
      <c r="B887" s="183" t="s">
        <v>1195</v>
      </c>
      <c r="C887" s="116" t="s">
        <v>1194</v>
      </c>
      <c r="D887" s="117">
        <v>3.32</v>
      </c>
      <c r="E887" s="191">
        <v>44000</v>
      </c>
      <c r="F887" s="9" t="s">
        <v>99</v>
      </c>
      <c r="G887" s="192">
        <v>1.4933000000000001</v>
      </c>
      <c r="H887" s="122" t="s">
        <v>1923</v>
      </c>
    </row>
    <row r="888" spans="2:8" x14ac:dyDescent="0.3">
      <c r="B888" s="183" t="s">
        <v>1196</v>
      </c>
      <c r="C888" s="116" t="s">
        <v>1194</v>
      </c>
      <c r="D888" s="117">
        <v>7.88</v>
      </c>
      <c r="E888" s="191">
        <v>44000</v>
      </c>
      <c r="F888" s="9" t="s">
        <v>99</v>
      </c>
      <c r="G888" s="192">
        <v>2.3677999999999999</v>
      </c>
      <c r="H888" s="122" t="s">
        <v>1923</v>
      </c>
    </row>
    <row r="889" spans="2:8" x14ac:dyDescent="0.3">
      <c r="B889" s="186" t="s">
        <v>1197</v>
      </c>
      <c r="C889" s="19" t="s">
        <v>1194</v>
      </c>
      <c r="D889" s="20">
        <v>15.74</v>
      </c>
      <c r="E889" s="143">
        <v>46384</v>
      </c>
      <c r="F889" s="21" t="s">
        <v>99</v>
      </c>
      <c r="G889" s="22">
        <v>4.4111000000000002</v>
      </c>
      <c r="H889" s="123" t="s">
        <v>1923</v>
      </c>
    </row>
    <row r="890" spans="2:8" x14ac:dyDescent="0.3">
      <c r="B890" s="183" t="s">
        <v>1198</v>
      </c>
      <c r="C890" s="116" t="s">
        <v>1199</v>
      </c>
      <c r="D890" s="117">
        <v>1.96</v>
      </c>
      <c r="E890" s="191">
        <v>44000</v>
      </c>
      <c r="F890" s="9" t="s">
        <v>99</v>
      </c>
      <c r="G890" s="192">
        <v>0.9708</v>
      </c>
      <c r="H890" s="122" t="s">
        <v>1923</v>
      </c>
    </row>
    <row r="891" spans="2:8" x14ac:dyDescent="0.3">
      <c r="B891" s="183" t="s">
        <v>1200</v>
      </c>
      <c r="C891" s="116" t="s">
        <v>1199</v>
      </c>
      <c r="D891" s="117">
        <v>2.92</v>
      </c>
      <c r="E891" s="191">
        <v>44000</v>
      </c>
      <c r="F891" s="9" t="s">
        <v>99</v>
      </c>
      <c r="G891" s="192">
        <v>1.1993</v>
      </c>
      <c r="H891" s="122" t="s">
        <v>1923</v>
      </c>
    </row>
    <row r="892" spans="2:8" x14ac:dyDescent="0.3">
      <c r="B892" s="183" t="s">
        <v>1201</v>
      </c>
      <c r="C892" s="116" t="s">
        <v>1199</v>
      </c>
      <c r="D892" s="117">
        <v>6.23</v>
      </c>
      <c r="E892" s="191">
        <v>44000</v>
      </c>
      <c r="F892" s="9" t="s">
        <v>99</v>
      </c>
      <c r="G892" s="192">
        <v>1.8886000000000001</v>
      </c>
      <c r="H892" s="122" t="s">
        <v>1923</v>
      </c>
    </row>
    <row r="893" spans="2:8" x14ac:dyDescent="0.3">
      <c r="B893" s="186" t="s">
        <v>1202</v>
      </c>
      <c r="C893" s="19" t="s">
        <v>1199</v>
      </c>
      <c r="D893" s="20">
        <v>13.96</v>
      </c>
      <c r="E893" s="143">
        <v>44000</v>
      </c>
      <c r="F893" s="21" t="s">
        <v>99</v>
      </c>
      <c r="G893" s="22">
        <v>3.5400999999999998</v>
      </c>
      <c r="H893" s="123" t="s">
        <v>1923</v>
      </c>
    </row>
    <row r="894" spans="2:8" x14ac:dyDescent="0.3">
      <c r="B894" s="183" t="s">
        <v>1203</v>
      </c>
      <c r="C894" s="116" t="s">
        <v>1204</v>
      </c>
      <c r="D894" s="117">
        <v>1.7</v>
      </c>
      <c r="E894" s="191">
        <v>44000</v>
      </c>
      <c r="F894" s="9" t="s">
        <v>99</v>
      </c>
      <c r="G894" s="192">
        <v>0.91859999999999997</v>
      </c>
      <c r="H894" s="122" t="s">
        <v>1923</v>
      </c>
    </row>
    <row r="895" spans="2:8" x14ac:dyDescent="0.3">
      <c r="B895" s="183" t="s">
        <v>1205</v>
      </c>
      <c r="C895" s="116" t="s">
        <v>1204</v>
      </c>
      <c r="D895" s="117">
        <v>2.39</v>
      </c>
      <c r="E895" s="191">
        <v>44000</v>
      </c>
      <c r="F895" s="9" t="s">
        <v>99</v>
      </c>
      <c r="G895" s="192">
        <v>1.3435999999999999</v>
      </c>
      <c r="H895" s="122" t="s">
        <v>1923</v>
      </c>
    </row>
    <row r="896" spans="2:8" x14ac:dyDescent="0.3">
      <c r="B896" s="183" t="s">
        <v>1206</v>
      </c>
      <c r="C896" s="116" t="s">
        <v>1204</v>
      </c>
      <c r="D896" s="117">
        <v>5.27</v>
      </c>
      <c r="E896" s="191">
        <v>44000</v>
      </c>
      <c r="F896" s="9" t="s">
        <v>99</v>
      </c>
      <c r="G896" s="192">
        <v>1.7675000000000001</v>
      </c>
      <c r="H896" s="122" t="s">
        <v>1923</v>
      </c>
    </row>
    <row r="897" spans="2:8" x14ac:dyDescent="0.3">
      <c r="B897" s="186" t="s">
        <v>1207</v>
      </c>
      <c r="C897" s="19" t="s">
        <v>1204</v>
      </c>
      <c r="D897" s="20">
        <v>12</v>
      </c>
      <c r="E897" s="143">
        <v>44000</v>
      </c>
      <c r="F897" s="21" t="s">
        <v>99</v>
      </c>
      <c r="G897" s="22">
        <v>3.2621000000000002</v>
      </c>
      <c r="H897" s="123" t="s">
        <v>1923</v>
      </c>
    </row>
    <row r="898" spans="2:8" x14ac:dyDescent="0.3">
      <c r="B898" s="183" t="s">
        <v>1208</v>
      </c>
      <c r="C898" s="116" t="s">
        <v>1209</v>
      </c>
      <c r="D898" s="117">
        <v>2.08</v>
      </c>
      <c r="E898" s="191">
        <v>44000</v>
      </c>
      <c r="F898" s="9" t="s">
        <v>99</v>
      </c>
      <c r="G898" s="192">
        <v>0.71319999999999995</v>
      </c>
      <c r="H898" s="122" t="s">
        <v>1923</v>
      </c>
    </row>
    <row r="899" spans="2:8" x14ac:dyDescent="0.3">
      <c r="B899" s="183" t="s">
        <v>1210</v>
      </c>
      <c r="C899" s="116" t="s">
        <v>1209</v>
      </c>
      <c r="D899" s="117">
        <v>3.94</v>
      </c>
      <c r="E899" s="191">
        <v>44000</v>
      </c>
      <c r="F899" s="9" t="s">
        <v>99</v>
      </c>
      <c r="G899" s="192">
        <v>0.98540000000000005</v>
      </c>
      <c r="H899" s="122" t="s">
        <v>1923</v>
      </c>
    </row>
    <row r="900" spans="2:8" x14ac:dyDescent="0.3">
      <c r="B900" s="183" t="s">
        <v>1211</v>
      </c>
      <c r="C900" s="116" t="s">
        <v>1209</v>
      </c>
      <c r="D900" s="117">
        <v>7.49</v>
      </c>
      <c r="E900" s="191">
        <v>44000</v>
      </c>
      <c r="F900" s="9" t="s">
        <v>99</v>
      </c>
      <c r="G900" s="192">
        <v>1.4825999999999999</v>
      </c>
      <c r="H900" s="122" t="s">
        <v>1923</v>
      </c>
    </row>
    <row r="901" spans="2:8" x14ac:dyDescent="0.3">
      <c r="B901" s="186" t="s">
        <v>1212</v>
      </c>
      <c r="C901" s="19" t="s">
        <v>1209</v>
      </c>
      <c r="D901" s="20">
        <v>12.37</v>
      </c>
      <c r="E901" s="143">
        <v>44000</v>
      </c>
      <c r="F901" s="21" t="s">
        <v>99</v>
      </c>
      <c r="G901" s="22">
        <v>2.5375999999999999</v>
      </c>
      <c r="H901" s="123" t="s">
        <v>1923</v>
      </c>
    </row>
    <row r="902" spans="2:8" x14ac:dyDescent="0.3">
      <c r="B902" s="183" t="s">
        <v>1213</v>
      </c>
      <c r="C902" s="116" t="s">
        <v>1214</v>
      </c>
      <c r="D902" s="117">
        <v>2.57</v>
      </c>
      <c r="E902" s="191">
        <v>44000</v>
      </c>
      <c r="F902" s="9" t="s">
        <v>99</v>
      </c>
      <c r="G902" s="192">
        <v>0.80940000000000001</v>
      </c>
      <c r="H902" s="122" t="s">
        <v>1923</v>
      </c>
    </row>
    <row r="903" spans="2:8" x14ac:dyDescent="0.3">
      <c r="B903" s="183" t="s">
        <v>1215</v>
      </c>
      <c r="C903" s="116" t="s">
        <v>1214</v>
      </c>
      <c r="D903" s="117">
        <v>4</v>
      </c>
      <c r="E903" s="191">
        <v>44000</v>
      </c>
      <c r="F903" s="9" t="s">
        <v>99</v>
      </c>
      <c r="G903" s="192">
        <v>1.3152999999999999</v>
      </c>
      <c r="H903" s="122" t="s">
        <v>1923</v>
      </c>
    </row>
    <row r="904" spans="2:8" x14ac:dyDescent="0.3">
      <c r="B904" s="183" t="s">
        <v>1216</v>
      </c>
      <c r="C904" s="116" t="s">
        <v>1214</v>
      </c>
      <c r="D904" s="117">
        <v>8.0399999999999991</v>
      </c>
      <c r="E904" s="191">
        <v>44000</v>
      </c>
      <c r="F904" s="9" t="s">
        <v>99</v>
      </c>
      <c r="G904" s="192">
        <v>2.0827</v>
      </c>
      <c r="H904" s="122" t="s">
        <v>1923</v>
      </c>
    </row>
    <row r="905" spans="2:8" x14ac:dyDescent="0.3">
      <c r="B905" s="186" t="s">
        <v>1217</v>
      </c>
      <c r="C905" s="19" t="s">
        <v>1214</v>
      </c>
      <c r="D905" s="20">
        <v>14.65</v>
      </c>
      <c r="E905" s="143">
        <v>49599</v>
      </c>
      <c r="F905" s="21" t="s">
        <v>99</v>
      </c>
      <c r="G905" s="22">
        <v>3.5672999999999999</v>
      </c>
      <c r="H905" s="123" t="s">
        <v>1923</v>
      </c>
    </row>
    <row r="906" spans="2:8" x14ac:dyDescent="0.3">
      <c r="B906" s="183" t="s">
        <v>1218</v>
      </c>
      <c r="C906" s="116" t="s">
        <v>1219</v>
      </c>
      <c r="D906" s="117">
        <v>1.96</v>
      </c>
      <c r="E906" s="191">
        <v>44000</v>
      </c>
      <c r="F906" s="9" t="s">
        <v>99</v>
      </c>
      <c r="G906" s="192">
        <v>0.90480000000000005</v>
      </c>
      <c r="H906" s="122" t="s">
        <v>1923</v>
      </c>
    </row>
    <row r="907" spans="2:8" x14ac:dyDescent="0.3">
      <c r="B907" s="183" t="s">
        <v>1220</v>
      </c>
      <c r="C907" s="116" t="s">
        <v>1219</v>
      </c>
      <c r="D907" s="117">
        <v>2.72</v>
      </c>
      <c r="E907" s="191">
        <v>44000</v>
      </c>
      <c r="F907" s="9" t="s">
        <v>99</v>
      </c>
      <c r="G907" s="192">
        <v>1.1504000000000001</v>
      </c>
      <c r="H907" s="122" t="s">
        <v>1923</v>
      </c>
    </row>
    <row r="908" spans="2:8" x14ac:dyDescent="0.3">
      <c r="B908" s="183" t="s">
        <v>1221</v>
      </c>
      <c r="C908" s="116" t="s">
        <v>1219</v>
      </c>
      <c r="D908" s="117">
        <v>5.78</v>
      </c>
      <c r="E908" s="191">
        <v>44000</v>
      </c>
      <c r="F908" s="9" t="s">
        <v>99</v>
      </c>
      <c r="G908" s="192">
        <v>1.9661999999999999</v>
      </c>
      <c r="H908" s="122" t="s">
        <v>1923</v>
      </c>
    </row>
    <row r="909" spans="2:8" x14ac:dyDescent="0.3">
      <c r="B909" s="186" t="s">
        <v>1222</v>
      </c>
      <c r="C909" s="19" t="s">
        <v>1219</v>
      </c>
      <c r="D909" s="20">
        <v>11.93</v>
      </c>
      <c r="E909" s="143">
        <v>44000</v>
      </c>
      <c r="F909" s="21" t="s">
        <v>99</v>
      </c>
      <c r="G909" s="22">
        <v>3.6225999999999998</v>
      </c>
      <c r="H909" s="123" t="s">
        <v>1923</v>
      </c>
    </row>
    <row r="910" spans="2:8" x14ac:dyDescent="0.3">
      <c r="B910" s="183" t="s">
        <v>1223</v>
      </c>
      <c r="C910" s="116" t="s">
        <v>1224</v>
      </c>
      <c r="D910" s="117">
        <v>2.2999999999999998</v>
      </c>
      <c r="E910" s="191">
        <v>44000</v>
      </c>
      <c r="F910" s="9" t="s">
        <v>99</v>
      </c>
      <c r="G910" s="192">
        <v>1.2508999999999999</v>
      </c>
      <c r="H910" s="122" t="s">
        <v>1923</v>
      </c>
    </row>
    <row r="911" spans="2:8" x14ac:dyDescent="0.3">
      <c r="B911" s="183" t="s">
        <v>1225</v>
      </c>
      <c r="C911" s="116" t="s">
        <v>1224</v>
      </c>
      <c r="D911" s="117">
        <v>3.47</v>
      </c>
      <c r="E911" s="191">
        <v>44000</v>
      </c>
      <c r="F911" s="9" t="s">
        <v>99</v>
      </c>
      <c r="G911" s="192">
        <v>1.5879000000000001</v>
      </c>
      <c r="H911" s="122" t="s">
        <v>1923</v>
      </c>
    </row>
    <row r="912" spans="2:8" x14ac:dyDescent="0.3">
      <c r="B912" s="183" t="s">
        <v>1226</v>
      </c>
      <c r="C912" s="116" t="s">
        <v>1224</v>
      </c>
      <c r="D912" s="117">
        <v>7.4</v>
      </c>
      <c r="E912" s="191">
        <v>44000</v>
      </c>
      <c r="F912" s="9" t="s">
        <v>99</v>
      </c>
      <c r="G912" s="192">
        <v>2.3584999999999998</v>
      </c>
      <c r="H912" s="122" t="s">
        <v>1923</v>
      </c>
    </row>
    <row r="913" spans="2:8" x14ac:dyDescent="0.3">
      <c r="B913" s="186" t="s">
        <v>1227</v>
      </c>
      <c r="C913" s="19" t="s">
        <v>1224</v>
      </c>
      <c r="D913" s="20">
        <v>17.11</v>
      </c>
      <c r="E913" s="143">
        <v>44000</v>
      </c>
      <c r="F913" s="21" t="s">
        <v>99</v>
      </c>
      <c r="G913" s="22">
        <v>4.9696999999999996</v>
      </c>
      <c r="H913" s="123" t="s">
        <v>1923</v>
      </c>
    </row>
    <row r="914" spans="2:8" x14ac:dyDescent="0.3">
      <c r="B914" s="183" t="s">
        <v>1228</v>
      </c>
      <c r="C914" s="116" t="s">
        <v>1229</v>
      </c>
      <c r="D914" s="117">
        <v>2.83</v>
      </c>
      <c r="E914" s="191">
        <v>44000</v>
      </c>
      <c r="F914" s="9" t="s">
        <v>99</v>
      </c>
      <c r="G914" s="192">
        <v>0.55859999999999999</v>
      </c>
      <c r="H914" s="122" t="s">
        <v>1910</v>
      </c>
    </row>
    <row r="915" spans="2:8" x14ac:dyDescent="0.3">
      <c r="B915" s="183" t="s">
        <v>1230</v>
      </c>
      <c r="C915" s="116" t="s">
        <v>1229</v>
      </c>
      <c r="D915" s="117">
        <v>3.82</v>
      </c>
      <c r="E915" s="191">
        <v>44000</v>
      </c>
      <c r="F915" s="9" t="s">
        <v>99</v>
      </c>
      <c r="G915" s="192">
        <v>0.73909999999999998</v>
      </c>
      <c r="H915" s="122" t="s">
        <v>1910</v>
      </c>
    </row>
    <row r="916" spans="2:8" x14ac:dyDescent="0.3">
      <c r="B916" s="183" t="s">
        <v>1231</v>
      </c>
      <c r="C916" s="116" t="s">
        <v>1229</v>
      </c>
      <c r="D916" s="117">
        <v>6.51</v>
      </c>
      <c r="E916" s="191">
        <v>44000</v>
      </c>
      <c r="F916" s="9" t="s">
        <v>99</v>
      </c>
      <c r="G916" s="192">
        <v>1.113</v>
      </c>
      <c r="H916" s="122" t="s">
        <v>1910</v>
      </c>
    </row>
    <row r="917" spans="2:8" x14ac:dyDescent="0.3">
      <c r="B917" s="186" t="s">
        <v>1232</v>
      </c>
      <c r="C917" s="19" t="s">
        <v>1229</v>
      </c>
      <c r="D917" s="20">
        <v>9.9600000000000009</v>
      </c>
      <c r="E917" s="143">
        <v>44000</v>
      </c>
      <c r="F917" s="21" t="s">
        <v>99</v>
      </c>
      <c r="G917" s="22">
        <v>1.6682999999999999</v>
      </c>
      <c r="H917" s="123" t="s">
        <v>1910</v>
      </c>
    </row>
    <row r="918" spans="2:8" x14ac:dyDescent="0.3">
      <c r="B918" s="183" t="s">
        <v>1233</v>
      </c>
      <c r="C918" s="116" t="s">
        <v>1234</v>
      </c>
      <c r="D918" s="117">
        <v>2.57</v>
      </c>
      <c r="E918" s="191">
        <v>44000</v>
      </c>
      <c r="F918" s="9" t="s">
        <v>99</v>
      </c>
      <c r="G918" s="192">
        <v>0.47989999999999999</v>
      </c>
      <c r="H918" s="122" t="s">
        <v>1923</v>
      </c>
    </row>
    <row r="919" spans="2:8" x14ac:dyDescent="0.3">
      <c r="B919" s="183" t="s">
        <v>1235</v>
      </c>
      <c r="C919" s="116" t="s">
        <v>1234</v>
      </c>
      <c r="D919" s="117">
        <v>3.62</v>
      </c>
      <c r="E919" s="191">
        <v>44000</v>
      </c>
      <c r="F919" s="9" t="s">
        <v>99</v>
      </c>
      <c r="G919" s="192">
        <v>0.62719999999999998</v>
      </c>
      <c r="H919" s="122" t="s">
        <v>1923</v>
      </c>
    </row>
    <row r="920" spans="2:8" x14ac:dyDescent="0.3">
      <c r="B920" s="183" t="s">
        <v>1236</v>
      </c>
      <c r="C920" s="116" t="s">
        <v>1234</v>
      </c>
      <c r="D920" s="117">
        <v>5.97</v>
      </c>
      <c r="E920" s="191">
        <v>44000</v>
      </c>
      <c r="F920" s="9" t="s">
        <v>99</v>
      </c>
      <c r="G920" s="192">
        <v>0.97989999999999999</v>
      </c>
      <c r="H920" s="122" t="s">
        <v>1923</v>
      </c>
    </row>
    <row r="921" spans="2:8" x14ac:dyDescent="0.3">
      <c r="B921" s="186" t="s">
        <v>1237</v>
      </c>
      <c r="C921" s="19" t="s">
        <v>1234</v>
      </c>
      <c r="D921" s="20">
        <v>10.18</v>
      </c>
      <c r="E921" s="143">
        <v>44000</v>
      </c>
      <c r="F921" s="21" t="s">
        <v>99</v>
      </c>
      <c r="G921" s="22">
        <v>1.8207</v>
      </c>
      <c r="H921" s="123" t="s">
        <v>1923</v>
      </c>
    </row>
    <row r="922" spans="2:8" x14ac:dyDescent="0.3">
      <c r="B922" s="183" t="s">
        <v>1238</v>
      </c>
      <c r="C922" s="116" t="s">
        <v>1239</v>
      </c>
      <c r="D922" s="117">
        <v>1.74</v>
      </c>
      <c r="E922" s="191">
        <v>44000</v>
      </c>
      <c r="F922" s="9" t="s">
        <v>99</v>
      </c>
      <c r="G922" s="192">
        <v>0.40760000000000002</v>
      </c>
      <c r="H922" s="122" t="s">
        <v>1923</v>
      </c>
    </row>
    <row r="923" spans="2:8" x14ac:dyDescent="0.3">
      <c r="B923" s="183" t="s">
        <v>1240</v>
      </c>
      <c r="C923" s="116" t="s">
        <v>1239</v>
      </c>
      <c r="D923" s="117">
        <v>2.61</v>
      </c>
      <c r="E923" s="191">
        <v>44000</v>
      </c>
      <c r="F923" s="9" t="s">
        <v>99</v>
      </c>
      <c r="G923" s="192">
        <v>0.55159999999999998</v>
      </c>
      <c r="H923" s="122" t="s">
        <v>1923</v>
      </c>
    </row>
    <row r="924" spans="2:8" x14ac:dyDescent="0.3">
      <c r="B924" s="183" t="s">
        <v>1241</v>
      </c>
      <c r="C924" s="116" t="s">
        <v>1239</v>
      </c>
      <c r="D924" s="117">
        <v>4.04</v>
      </c>
      <c r="E924" s="191">
        <v>44000</v>
      </c>
      <c r="F924" s="9" t="s">
        <v>99</v>
      </c>
      <c r="G924" s="192">
        <v>0.7974</v>
      </c>
      <c r="H924" s="122" t="s">
        <v>1923</v>
      </c>
    </row>
    <row r="925" spans="2:8" x14ac:dyDescent="0.3">
      <c r="B925" s="186" t="s">
        <v>1242</v>
      </c>
      <c r="C925" s="19" t="s">
        <v>1239</v>
      </c>
      <c r="D925" s="20">
        <v>6.65</v>
      </c>
      <c r="E925" s="143">
        <v>44000</v>
      </c>
      <c r="F925" s="21" t="s">
        <v>99</v>
      </c>
      <c r="G925" s="22">
        <v>1.3243</v>
      </c>
      <c r="H925" s="123" t="s">
        <v>1923</v>
      </c>
    </row>
    <row r="926" spans="2:8" x14ac:dyDescent="0.3">
      <c r="B926" s="183" t="s">
        <v>1243</v>
      </c>
      <c r="C926" s="116" t="s">
        <v>1244</v>
      </c>
      <c r="D926" s="117">
        <v>2.4</v>
      </c>
      <c r="E926" s="191">
        <v>44000</v>
      </c>
      <c r="F926" s="9" t="s">
        <v>99</v>
      </c>
      <c r="G926" s="192">
        <v>0.57930000000000004</v>
      </c>
      <c r="H926" s="122" t="s">
        <v>1245</v>
      </c>
    </row>
    <row r="927" spans="2:8" x14ac:dyDescent="0.3">
      <c r="B927" s="183" t="s">
        <v>1246</v>
      </c>
      <c r="C927" s="116" t="s">
        <v>1244</v>
      </c>
      <c r="D927" s="117">
        <v>3.51</v>
      </c>
      <c r="E927" s="191">
        <v>44000</v>
      </c>
      <c r="F927" s="9" t="s">
        <v>99</v>
      </c>
      <c r="G927" s="192">
        <v>0.7127</v>
      </c>
      <c r="H927" s="122" t="s">
        <v>1245</v>
      </c>
    </row>
    <row r="928" spans="2:8" x14ac:dyDescent="0.3">
      <c r="B928" s="183" t="s">
        <v>1247</v>
      </c>
      <c r="C928" s="116" t="s">
        <v>1244</v>
      </c>
      <c r="D928" s="117">
        <v>7.64</v>
      </c>
      <c r="E928" s="191">
        <v>44000</v>
      </c>
      <c r="F928" s="9" t="s">
        <v>99</v>
      </c>
      <c r="G928" s="192">
        <v>1.2464999999999999</v>
      </c>
      <c r="H928" s="122" t="s">
        <v>1245</v>
      </c>
    </row>
    <row r="929" spans="2:8" x14ac:dyDescent="0.3">
      <c r="B929" s="186" t="s">
        <v>1248</v>
      </c>
      <c r="C929" s="19" t="s">
        <v>1244</v>
      </c>
      <c r="D929" s="20">
        <v>10.029999999999999</v>
      </c>
      <c r="E929" s="143">
        <v>44000</v>
      </c>
      <c r="F929" s="21" t="s">
        <v>99</v>
      </c>
      <c r="G929" s="22">
        <v>2.4470999999999998</v>
      </c>
      <c r="H929" s="123" t="s">
        <v>1245</v>
      </c>
    </row>
    <row r="930" spans="2:8" x14ac:dyDescent="0.3">
      <c r="B930" s="183" t="s">
        <v>1249</v>
      </c>
      <c r="C930" s="116" t="s">
        <v>1250</v>
      </c>
      <c r="D930" s="117">
        <v>2.67</v>
      </c>
      <c r="E930" s="191">
        <v>44000</v>
      </c>
      <c r="F930" s="9" t="s">
        <v>99</v>
      </c>
      <c r="G930" s="192">
        <v>0.5665</v>
      </c>
      <c r="H930" s="122" t="s">
        <v>1245</v>
      </c>
    </row>
    <row r="931" spans="2:8" x14ac:dyDescent="0.3">
      <c r="B931" s="183" t="s">
        <v>1251</v>
      </c>
      <c r="C931" s="116" t="s">
        <v>1250</v>
      </c>
      <c r="D931" s="117">
        <v>3.68</v>
      </c>
      <c r="E931" s="191">
        <v>44000</v>
      </c>
      <c r="F931" s="9" t="s">
        <v>99</v>
      </c>
      <c r="G931" s="192">
        <v>0.71489999999999998</v>
      </c>
      <c r="H931" s="122" t="s">
        <v>1245</v>
      </c>
    </row>
    <row r="932" spans="2:8" x14ac:dyDescent="0.3">
      <c r="B932" s="183" t="s">
        <v>1252</v>
      </c>
      <c r="C932" s="116" t="s">
        <v>1250</v>
      </c>
      <c r="D932" s="117">
        <v>6.4</v>
      </c>
      <c r="E932" s="191">
        <v>44000</v>
      </c>
      <c r="F932" s="9" t="s">
        <v>99</v>
      </c>
      <c r="G932" s="192">
        <v>0.98380000000000001</v>
      </c>
      <c r="H932" s="122" t="s">
        <v>1245</v>
      </c>
    </row>
    <row r="933" spans="2:8" x14ac:dyDescent="0.3">
      <c r="B933" s="186" t="s">
        <v>1253</v>
      </c>
      <c r="C933" s="19" t="s">
        <v>1250</v>
      </c>
      <c r="D933" s="20">
        <v>8.74</v>
      </c>
      <c r="E933" s="143">
        <v>44000</v>
      </c>
      <c r="F933" s="21" t="s">
        <v>99</v>
      </c>
      <c r="G933" s="22">
        <v>2.1168</v>
      </c>
      <c r="H933" s="123" t="s">
        <v>1245</v>
      </c>
    </row>
    <row r="934" spans="2:8" x14ac:dyDescent="0.3">
      <c r="B934" s="183" t="s">
        <v>1254</v>
      </c>
      <c r="C934" s="116" t="s">
        <v>1255</v>
      </c>
      <c r="D934" s="117">
        <v>2.06</v>
      </c>
      <c r="E934" s="191">
        <v>44000</v>
      </c>
      <c r="F934" s="9" t="s">
        <v>1256</v>
      </c>
      <c r="G934" s="192">
        <v>0.59019999999999995</v>
      </c>
      <c r="H934" s="122" t="s">
        <v>1245</v>
      </c>
    </row>
    <row r="935" spans="2:8" x14ac:dyDescent="0.3">
      <c r="B935" s="183" t="s">
        <v>1257</v>
      </c>
      <c r="C935" s="116" t="s">
        <v>1255</v>
      </c>
      <c r="D935" s="117">
        <v>2.54</v>
      </c>
      <c r="E935" s="191">
        <v>44000</v>
      </c>
      <c r="F935" s="9" t="s">
        <v>1256</v>
      </c>
      <c r="G935" s="192">
        <v>0.6401</v>
      </c>
      <c r="H935" s="122" t="s">
        <v>1245</v>
      </c>
    </row>
    <row r="936" spans="2:8" x14ac:dyDescent="0.3">
      <c r="B936" s="183" t="s">
        <v>1258</v>
      </c>
      <c r="C936" s="116" t="s">
        <v>1255</v>
      </c>
      <c r="D936" s="117">
        <v>5.14</v>
      </c>
      <c r="E936" s="191">
        <v>44000</v>
      </c>
      <c r="F936" s="9" t="s">
        <v>1256</v>
      </c>
      <c r="G936" s="192">
        <v>0.85829999999999995</v>
      </c>
      <c r="H936" s="122" t="s">
        <v>1245</v>
      </c>
    </row>
    <row r="937" spans="2:8" x14ac:dyDescent="0.3">
      <c r="B937" s="186" t="s">
        <v>1259</v>
      </c>
      <c r="C937" s="19" t="s">
        <v>1255</v>
      </c>
      <c r="D937" s="20">
        <v>6.45</v>
      </c>
      <c r="E937" s="143">
        <v>44000</v>
      </c>
      <c r="F937" s="21" t="s">
        <v>1256</v>
      </c>
      <c r="G937" s="22">
        <v>1.552</v>
      </c>
      <c r="H937" s="123" t="s">
        <v>1245</v>
      </c>
    </row>
    <row r="938" spans="2:8" x14ac:dyDescent="0.3">
      <c r="B938" s="183" t="s">
        <v>1260</v>
      </c>
      <c r="C938" s="116" t="s">
        <v>1261</v>
      </c>
      <c r="D938" s="117">
        <v>2.2000000000000002</v>
      </c>
      <c r="E938" s="191">
        <v>44000</v>
      </c>
      <c r="F938" s="9" t="s">
        <v>99</v>
      </c>
      <c r="G938" s="192">
        <v>0.39250000000000002</v>
      </c>
      <c r="H938" s="122" t="s">
        <v>1245</v>
      </c>
    </row>
    <row r="939" spans="2:8" x14ac:dyDescent="0.3">
      <c r="B939" s="183" t="s">
        <v>1262</v>
      </c>
      <c r="C939" s="116" t="s">
        <v>1261</v>
      </c>
      <c r="D939" s="117">
        <v>2.57</v>
      </c>
      <c r="E939" s="191">
        <v>44000</v>
      </c>
      <c r="F939" s="9" t="s">
        <v>99</v>
      </c>
      <c r="G939" s="192">
        <v>0.45639999999999997</v>
      </c>
      <c r="H939" s="122" t="s">
        <v>1245</v>
      </c>
    </row>
    <row r="940" spans="2:8" x14ac:dyDescent="0.3">
      <c r="B940" s="183" t="s">
        <v>1263</v>
      </c>
      <c r="C940" s="116" t="s">
        <v>1261</v>
      </c>
      <c r="D940" s="117">
        <v>4.29</v>
      </c>
      <c r="E940" s="191">
        <v>44000</v>
      </c>
      <c r="F940" s="9" t="s">
        <v>99</v>
      </c>
      <c r="G940" s="192">
        <v>0.77700000000000002</v>
      </c>
      <c r="H940" s="122" t="s">
        <v>1245</v>
      </c>
    </row>
    <row r="941" spans="2:8" x14ac:dyDescent="0.3">
      <c r="B941" s="186" t="s">
        <v>1264</v>
      </c>
      <c r="C941" s="19" t="s">
        <v>1261</v>
      </c>
      <c r="D941" s="20">
        <v>6.95</v>
      </c>
      <c r="E941" s="143">
        <v>44000</v>
      </c>
      <c r="F941" s="21" t="s">
        <v>99</v>
      </c>
      <c r="G941" s="22">
        <v>2.1827000000000001</v>
      </c>
      <c r="H941" s="123" t="s">
        <v>1245</v>
      </c>
    </row>
    <row r="942" spans="2:8" x14ac:dyDescent="0.3">
      <c r="B942" s="183" t="s">
        <v>1265</v>
      </c>
      <c r="C942" s="116" t="s">
        <v>1266</v>
      </c>
      <c r="D942" s="117">
        <v>1.28</v>
      </c>
      <c r="E942" s="191">
        <v>44000</v>
      </c>
      <c r="F942" s="9" t="s">
        <v>99</v>
      </c>
      <c r="G942" s="192">
        <v>0.47720000000000001</v>
      </c>
      <c r="H942" s="122" t="s">
        <v>1245</v>
      </c>
    </row>
    <row r="943" spans="2:8" x14ac:dyDescent="0.3">
      <c r="B943" s="183" t="s">
        <v>1267</v>
      </c>
      <c r="C943" s="116" t="s">
        <v>1266</v>
      </c>
      <c r="D943" s="117">
        <v>1.68</v>
      </c>
      <c r="E943" s="191">
        <v>44000</v>
      </c>
      <c r="F943" s="9" t="s">
        <v>99</v>
      </c>
      <c r="G943" s="192">
        <v>0.62809999999999999</v>
      </c>
      <c r="H943" s="122" t="s">
        <v>1245</v>
      </c>
    </row>
    <row r="944" spans="2:8" x14ac:dyDescent="0.3">
      <c r="B944" s="183" t="s">
        <v>1268</v>
      </c>
      <c r="C944" s="116" t="s">
        <v>1266</v>
      </c>
      <c r="D944" s="117">
        <v>3.09</v>
      </c>
      <c r="E944" s="191">
        <v>44000</v>
      </c>
      <c r="F944" s="9" t="s">
        <v>99</v>
      </c>
      <c r="G944" s="192">
        <v>1.0166999999999999</v>
      </c>
      <c r="H944" s="122" t="s">
        <v>1245</v>
      </c>
    </row>
    <row r="945" spans="2:8" x14ac:dyDescent="0.3">
      <c r="B945" s="186" t="s">
        <v>1269</v>
      </c>
      <c r="C945" s="19" t="s">
        <v>1266</v>
      </c>
      <c r="D945" s="20">
        <v>6.53</v>
      </c>
      <c r="E945" s="143">
        <v>44000</v>
      </c>
      <c r="F945" s="21" t="s">
        <v>99</v>
      </c>
      <c r="G945" s="22">
        <v>1.7766999999999999</v>
      </c>
      <c r="H945" s="123" t="s">
        <v>1245</v>
      </c>
    </row>
    <row r="946" spans="2:8" x14ac:dyDescent="0.3">
      <c r="B946" s="183" t="s">
        <v>1270</v>
      </c>
      <c r="C946" s="116" t="s">
        <v>1271</v>
      </c>
      <c r="D946" s="117">
        <v>2.25</v>
      </c>
      <c r="E946" s="191">
        <v>44000</v>
      </c>
      <c r="F946" s="9" t="s">
        <v>99</v>
      </c>
      <c r="G946" s="192">
        <v>0.45829999999999999</v>
      </c>
      <c r="H946" s="122" t="s">
        <v>1245</v>
      </c>
    </row>
    <row r="947" spans="2:8" x14ac:dyDescent="0.3">
      <c r="B947" s="183" t="s">
        <v>1272</v>
      </c>
      <c r="C947" s="116" t="s">
        <v>1271</v>
      </c>
      <c r="D947" s="117">
        <v>2.25</v>
      </c>
      <c r="E947" s="191">
        <v>44000</v>
      </c>
      <c r="F947" s="9" t="s">
        <v>99</v>
      </c>
      <c r="G947" s="192">
        <v>0.90049999999999997</v>
      </c>
      <c r="H947" s="122" t="s">
        <v>1245</v>
      </c>
    </row>
    <row r="948" spans="2:8" x14ac:dyDescent="0.3">
      <c r="B948" s="183" t="s">
        <v>1273</v>
      </c>
      <c r="C948" s="116" t="s">
        <v>1271</v>
      </c>
      <c r="D948" s="117">
        <v>4.67</v>
      </c>
      <c r="E948" s="191">
        <v>44000</v>
      </c>
      <c r="F948" s="9" t="s">
        <v>99</v>
      </c>
      <c r="G948" s="192">
        <v>1.3895999999999999</v>
      </c>
      <c r="H948" s="122" t="s">
        <v>1245</v>
      </c>
    </row>
    <row r="949" spans="2:8" x14ac:dyDescent="0.3">
      <c r="B949" s="186" t="s">
        <v>1274</v>
      </c>
      <c r="C949" s="19" t="s">
        <v>1271</v>
      </c>
      <c r="D949" s="20">
        <v>9.8699999999999992</v>
      </c>
      <c r="E949" s="143">
        <v>44000</v>
      </c>
      <c r="F949" s="21" t="s">
        <v>99</v>
      </c>
      <c r="G949" s="22">
        <v>2.5779999999999998</v>
      </c>
      <c r="H949" s="123" t="s">
        <v>1245</v>
      </c>
    </row>
    <row r="950" spans="2:8" x14ac:dyDescent="0.3">
      <c r="B950" s="183" t="s">
        <v>1275</v>
      </c>
      <c r="C950" s="116" t="s">
        <v>1276</v>
      </c>
      <c r="D950" s="117">
        <v>1.86</v>
      </c>
      <c r="E950" s="191">
        <v>44000</v>
      </c>
      <c r="F950" s="9" t="s">
        <v>99</v>
      </c>
      <c r="G950" s="192">
        <v>0.35510000000000003</v>
      </c>
      <c r="H950" s="122" t="s">
        <v>1245</v>
      </c>
    </row>
    <row r="951" spans="2:8" x14ac:dyDescent="0.3">
      <c r="B951" s="183" t="s">
        <v>1277</v>
      </c>
      <c r="C951" s="116" t="s">
        <v>1276</v>
      </c>
      <c r="D951" s="117">
        <v>2.9</v>
      </c>
      <c r="E951" s="191">
        <v>44000</v>
      </c>
      <c r="F951" s="9" t="s">
        <v>99</v>
      </c>
      <c r="G951" s="192">
        <v>0.97760000000000002</v>
      </c>
      <c r="H951" s="122" t="s">
        <v>1245</v>
      </c>
    </row>
    <row r="952" spans="2:8" x14ac:dyDescent="0.3">
      <c r="B952" s="183" t="s">
        <v>1278</v>
      </c>
      <c r="C952" s="116" t="s">
        <v>1276</v>
      </c>
      <c r="D952" s="117">
        <v>5.14</v>
      </c>
      <c r="E952" s="191">
        <v>44000</v>
      </c>
      <c r="F952" s="9" t="s">
        <v>99</v>
      </c>
      <c r="G952" s="192">
        <v>1.5356000000000001</v>
      </c>
      <c r="H952" s="122" t="s">
        <v>1245</v>
      </c>
    </row>
    <row r="953" spans="2:8" x14ac:dyDescent="0.3">
      <c r="B953" s="186" t="s">
        <v>1279</v>
      </c>
      <c r="C953" s="19" t="s">
        <v>1276</v>
      </c>
      <c r="D953" s="20">
        <v>9.44</v>
      </c>
      <c r="E953" s="143">
        <v>44000</v>
      </c>
      <c r="F953" s="21" t="s">
        <v>99</v>
      </c>
      <c r="G953" s="22">
        <v>2.8397999999999999</v>
      </c>
      <c r="H953" s="123" t="s">
        <v>1245</v>
      </c>
    </row>
    <row r="954" spans="2:8" x14ac:dyDescent="0.3">
      <c r="B954" s="183" t="s">
        <v>1280</v>
      </c>
      <c r="C954" s="116" t="s">
        <v>1281</v>
      </c>
      <c r="D954" s="117">
        <v>1.96</v>
      </c>
      <c r="E954" s="191">
        <v>44000</v>
      </c>
      <c r="F954" s="9" t="s">
        <v>1256</v>
      </c>
      <c r="G954" s="192">
        <v>0.33929999999999999</v>
      </c>
      <c r="H954" s="122" t="s">
        <v>1245</v>
      </c>
    </row>
    <row r="955" spans="2:8" x14ac:dyDescent="0.3">
      <c r="B955" s="183" t="s">
        <v>1282</v>
      </c>
      <c r="C955" s="116" t="s">
        <v>1281</v>
      </c>
      <c r="D955" s="117">
        <v>2.3199999999999998</v>
      </c>
      <c r="E955" s="191">
        <v>44000</v>
      </c>
      <c r="F955" s="9" t="s">
        <v>1256</v>
      </c>
      <c r="G955" s="192">
        <v>0.39389999999999997</v>
      </c>
      <c r="H955" s="122" t="s">
        <v>1245</v>
      </c>
    </row>
    <row r="956" spans="2:8" x14ac:dyDescent="0.3">
      <c r="B956" s="183" t="s">
        <v>1283</v>
      </c>
      <c r="C956" s="116" t="s">
        <v>1281</v>
      </c>
      <c r="D956" s="117">
        <v>3.63</v>
      </c>
      <c r="E956" s="191">
        <v>44000</v>
      </c>
      <c r="F956" s="9" t="s">
        <v>1256</v>
      </c>
      <c r="G956" s="192">
        <v>0.55569999999999997</v>
      </c>
      <c r="H956" s="122" t="s">
        <v>1245</v>
      </c>
    </row>
    <row r="957" spans="2:8" x14ac:dyDescent="0.3">
      <c r="B957" s="186" t="s">
        <v>1284</v>
      </c>
      <c r="C957" s="19" t="s">
        <v>1281</v>
      </c>
      <c r="D957" s="20">
        <v>7.56</v>
      </c>
      <c r="E957" s="143">
        <v>44000</v>
      </c>
      <c r="F957" s="21" t="s">
        <v>1256</v>
      </c>
      <c r="G957" s="22">
        <v>0.98319999999999996</v>
      </c>
      <c r="H957" s="123" t="s">
        <v>1245</v>
      </c>
    </row>
    <row r="958" spans="2:8" x14ac:dyDescent="0.3">
      <c r="B958" s="183" t="s">
        <v>1285</v>
      </c>
      <c r="C958" s="116" t="s">
        <v>1286</v>
      </c>
      <c r="D958" s="117">
        <v>1.94</v>
      </c>
      <c r="E958" s="191">
        <v>44000</v>
      </c>
      <c r="F958" s="9" t="s">
        <v>99</v>
      </c>
      <c r="G958" s="192">
        <v>0.2387</v>
      </c>
      <c r="H958" s="122" t="s">
        <v>1245</v>
      </c>
    </row>
    <row r="959" spans="2:8" x14ac:dyDescent="0.3">
      <c r="B959" s="183" t="s">
        <v>1287</v>
      </c>
      <c r="C959" s="116" t="s">
        <v>1286</v>
      </c>
      <c r="D959" s="117">
        <v>2.54</v>
      </c>
      <c r="E959" s="191">
        <v>44000</v>
      </c>
      <c r="F959" s="9" t="s">
        <v>99</v>
      </c>
      <c r="G959" s="192">
        <v>0.37169999999999997</v>
      </c>
      <c r="H959" s="122" t="s">
        <v>1245</v>
      </c>
    </row>
    <row r="960" spans="2:8" x14ac:dyDescent="0.3">
      <c r="B960" s="183" t="s">
        <v>1288</v>
      </c>
      <c r="C960" s="116" t="s">
        <v>1286</v>
      </c>
      <c r="D960" s="117">
        <v>3.7</v>
      </c>
      <c r="E960" s="191">
        <v>44000</v>
      </c>
      <c r="F960" s="9" t="s">
        <v>99</v>
      </c>
      <c r="G960" s="192">
        <v>0.66659999999999997</v>
      </c>
      <c r="H960" s="122" t="s">
        <v>1245</v>
      </c>
    </row>
    <row r="961" spans="2:8" x14ac:dyDescent="0.3">
      <c r="B961" s="186" t="s">
        <v>1289</v>
      </c>
      <c r="C961" s="19" t="s">
        <v>1286</v>
      </c>
      <c r="D961" s="20">
        <v>6.43</v>
      </c>
      <c r="E961" s="143">
        <v>44000</v>
      </c>
      <c r="F961" s="21" t="s">
        <v>99</v>
      </c>
      <c r="G961" s="22">
        <v>1.2830999999999999</v>
      </c>
      <c r="H961" s="123" t="s">
        <v>1245</v>
      </c>
    </row>
    <row r="962" spans="2:8" x14ac:dyDescent="0.3">
      <c r="B962" s="183" t="s">
        <v>1290</v>
      </c>
      <c r="C962" s="116" t="s">
        <v>1291</v>
      </c>
      <c r="D962" s="117">
        <v>1.22</v>
      </c>
      <c r="E962" s="191">
        <v>44000</v>
      </c>
      <c r="F962" s="9" t="s">
        <v>99</v>
      </c>
      <c r="G962" s="192">
        <v>0.30730000000000002</v>
      </c>
      <c r="H962" s="122" t="s">
        <v>1245</v>
      </c>
    </row>
    <row r="963" spans="2:8" x14ac:dyDescent="0.3">
      <c r="B963" s="183" t="s">
        <v>1292</v>
      </c>
      <c r="C963" s="116" t="s">
        <v>1291</v>
      </c>
      <c r="D963" s="117">
        <v>1.68</v>
      </c>
      <c r="E963" s="191">
        <v>44000</v>
      </c>
      <c r="F963" s="9" t="s">
        <v>99</v>
      </c>
      <c r="G963" s="192">
        <v>0.39369999999999999</v>
      </c>
      <c r="H963" s="122" t="s">
        <v>1245</v>
      </c>
    </row>
    <row r="964" spans="2:8" x14ac:dyDescent="0.3">
      <c r="B964" s="183" t="s">
        <v>1293</v>
      </c>
      <c r="C964" s="116" t="s">
        <v>1291</v>
      </c>
      <c r="D964" s="117">
        <v>2.82</v>
      </c>
      <c r="E964" s="191">
        <v>44000</v>
      </c>
      <c r="F964" s="9" t="s">
        <v>99</v>
      </c>
      <c r="G964" s="192">
        <v>0.67310000000000003</v>
      </c>
      <c r="H964" s="122" t="s">
        <v>1245</v>
      </c>
    </row>
    <row r="965" spans="2:8" x14ac:dyDescent="0.3">
      <c r="B965" s="186" t="s">
        <v>1294</v>
      </c>
      <c r="C965" s="19" t="s">
        <v>1291</v>
      </c>
      <c r="D965" s="20">
        <v>6.53</v>
      </c>
      <c r="E965" s="143">
        <v>44000</v>
      </c>
      <c r="F965" s="21" t="s">
        <v>99</v>
      </c>
      <c r="G965" s="22">
        <v>1.4469000000000001</v>
      </c>
      <c r="H965" s="123" t="s">
        <v>1245</v>
      </c>
    </row>
    <row r="966" spans="2:8" x14ac:dyDescent="0.3">
      <c r="B966" s="183" t="s">
        <v>1295</v>
      </c>
      <c r="C966" s="116" t="s">
        <v>1296</v>
      </c>
      <c r="D966" s="117">
        <v>2.04</v>
      </c>
      <c r="E966" s="191">
        <v>44000</v>
      </c>
      <c r="F966" s="9" t="s">
        <v>99</v>
      </c>
      <c r="G966" s="192">
        <v>0.2384</v>
      </c>
      <c r="H966" s="122" t="s">
        <v>1245</v>
      </c>
    </row>
    <row r="967" spans="2:8" x14ac:dyDescent="0.3">
      <c r="B967" s="183" t="s">
        <v>1297</v>
      </c>
      <c r="C967" s="116" t="s">
        <v>1296</v>
      </c>
      <c r="D967" s="117">
        <v>3.08</v>
      </c>
      <c r="E967" s="191">
        <v>44000</v>
      </c>
      <c r="F967" s="9" t="s">
        <v>99</v>
      </c>
      <c r="G967" s="192">
        <v>0.34150000000000003</v>
      </c>
      <c r="H967" s="122" t="s">
        <v>1245</v>
      </c>
    </row>
    <row r="968" spans="2:8" x14ac:dyDescent="0.3">
      <c r="B968" s="183" t="s">
        <v>1298</v>
      </c>
      <c r="C968" s="116" t="s">
        <v>1296</v>
      </c>
      <c r="D968" s="117">
        <v>4.75</v>
      </c>
      <c r="E968" s="191">
        <v>44000</v>
      </c>
      <c r="F968" s="9" t="s">
        <v>99</v>
      </c>
      <c r="G968" s="192">
        <v>0.6331</v>
      </c>
      <c r="H968" s="122" t="s">
        <v>1245</v>
      </c>
    </row>
    <row r="969" spans="2:8" x14ac:dyDescent="0.3">
      <c r="B969" s="186" t="s">
        <v>1299</v>
      </c>
      <c r="C969" s="19" t="s">
        <v>1296</v>
      </c>
      <c r="D969" s="20">
        <v>7.75</v>
      </c>
      <c r="E969" s="143">
        <v>44000</v>
      </c>
      <c r="F969" s="21" t="s">
        <v>99</v>
      </c>
      <c r="G969" s="22">
        <v>1.3327</v>
      </c>
      <c r="H969" s="123" t="s">
        <v>1245</v>
      </c>
    </row>
    <row r="970" spans="2:8" x14ac:dyDescent="0.3">
      <c r="B970" s="183" t="s">
        <v>1300</v>
      </c>
      <c r="C970" s="116" t="s">
        <v>1301</v>
      </c>
      <c r="D970" s="117">
        <v>1.44</v>
      </c>
      <c r="E970" s="191">
        <v>44000</v>
      </c>
      <c r="F970" s="9" t="s">
        <v>99</v>
      </c>
      <c r="G970" s="192">
        <v>0.28070000000000001</v>
      </c>
      <c r="H970" s="122" t="s">
        <v>1302</v>
      </c>
    </row>
    <row r="971" spans="2:8" x14ac:dyDescent="0.3">
      <c r="B971" s="183" t="s">
        <v>1303</v>
      </c>
      <c r="C971" s="116" t="s">
        <v>1301</v>
      </c>
      <c r="D971" s="117">
        <v>1.59</v>
      </c>
      <c r="E971" s="191">
        <v>44000</v>
      </c>
      <c r="F971" s="9" t="s">
        <v>99</v>
      </c>
      <c r="G971" s="192">
        <v>0.40029999999999999</v>
      </c>
      <c r="H971" s="122" t="s">
        <v>1302</v>
      </c>
    </row>
    <row r="972" spans="2:8" x14ac:dyDescent="0.3">
      <c r="B972" s="183" t="s">
        <v>1304</v>
      </c>
      <c r="C972" s="116" t="s">
        <v>1301</v>
      </c>
      <c r="D972" s="117">
        <v>1.83</v>
      </c>
      <c r="E972" s="191">
        <v>44000</v>
      </c>
      <c r="F972" s="9" t="s">
        <v>99</v>
      </c>
      <c r="G972" s="192">
        <v>0.70779999999999998</v>
      </c>
      <c r="H972" s="122" t="s">
        <v>1302</v>
      </c>
    </row>
    <row r="973" spans="2:8" x14ac:dyDescent="0.3">
      <c r="B973" s="186" t="s">
        <v>1305</v>
      </c>
      <c r="C973" s="19" t="s">
        <v>1301</v>
      </c>
      <c r="D973" s="20">
        <v>1.83</v>
      </c>
      <c r="E973" s="143">
        <v>44000</v>
      </c>
      <c r="F973" s="21" t="s">
        <v>99</v>
      </c>
      <c r="G973" s="22">
        <v>1.1097999999999999</v>
      </c>
      <c r="H973" s="123" t="s">
        <v>1302</v>
      </c>
    </row>
    <row r="974" spans="2:8" x14ac:dyDescent="0.3">
      <c r="B974" s="183" t="s">
        <v>1306</v>
      </c>
      <c r="C974" s="116" t="s">
        <v>1307</v>
      </c>
      <c r="D974" s="117">
        <v>1.22</v>
      </c>
      <c r="E974" s="191">
        <v>44000</v>
      </c>
      <c r="F974" s="9" t="s">
        <v>99</v>
      </c>
      <c r="G974" s="192">
        <v>0.1011</v>
      </c>
      <c r="H974" s="122" t="s">
        <v>1302</v>
      </c>
    </row>
    <row r="975" spans="2:8" x14ac:dyDescent="0.3">
      <c r="B975" s="183" t="s">
        <v>1308</v>
      </c>
      <c r="C975" s="116" t="s">
        <v>1307</v>
      </c>
      <c r="D975" s="117">
        <v>1.28</v>
      </c>
      <c r="E975" s="191">
        <v>44000</v>
      </c>
      <c r="F975" s="9" t="s">
        <v>99</v>
      </c>
      <c r="G975" s="192">
        <v>0.14630000000000001</v>
      </c>
      <c r="H975" s="122" t="s">
        <v>1302</v>
      </c>
    </row>
    <row r="976" spans="2:8" x14ac:dyDescent="0.3">
      <c r="B976" s="183" t="s">
        <v>1309</v>
      </c>
      <c r="C976" s="116" t="s">
        <v>1307</v>
      </c>
      <c r="D976" s="117">
        <v>1.32</v>
      </c>
      <c r="E976" s="191">
        <v>44000</v>
      </c>
      <c r="F976" s="9" t="s">
        <v>99</v>
      </c>
      <c r="G976" s="192">
        <v>0.2515</v>
      </c>
      <c r="H976" s="122" t="s">
        <v>1302</v>
      </c>
    </row>
    <row r="977" spans="2:8" x14ac:dyDescent="0.3">
      <c r="B977" s="186" t="s">
        <v>1310</v>
      </c>
      <c r="C977" s="19" t="s">
        <v>1307</v>
      </c>
      <c r="D977" s="20">
        <v>1.32</v>
      </c>
      <c r="E977" s="143">
        <v>44000</v>
      </c>
      <c r="F977" s="21" t="s">
        <v>99</v>
      </c>
      <c r="G977" s="22">
        <v>0.43530000000000002</v>
      </c>
      <c r="H977" s="123" t="s">
        <v>1302</v>
      </c>
    </row>
    <row r="978" spans="2:8" x14ac:dyDescent="0.3">
      <c r="B978" s="183" t="s">
        <v>1311</v>
      </c>
      <c r="C978" s="116" t="s">
        <v>1312</v>
      </c>
      <c r="D978" s="117">
        <v>40.21</v>
      </c>
      <c r="E978" s="191">
        <v>63112</v>
      </c>
      <c r="F978" s="9" t="s">
        <v>99</v>
      </c>
      <c r="G978" s="192">
        <v>17.480899999999998</v>
      </c>
      <c r="H978" s="122" t="s">
        <v>1302</v>
      </c>
    </row>
    <row r="979" spans="2:8" x14ac:dyDescent="0.3">
      <c r="B979" s="183" t="s">
        <v>1313</v>
      </c>
      <c r="C979" s="116" t="s">
        <v>1312</v>
      </c>
      <c r="D979" s="117">
        <v>40.21</v>
      </c>
      <c r="E979" s="191">
        <v>87922</v>
      </c>
      <c r="F979" s="9" t="s">
        <v>99</v>
      </c>
      <c r="G979" s="192">
        <v>20.7181</v>
      </c>
      <c r="H979" s="122" t="s">
        <v>1302</v>
      </c>
    </row>
    <row r="980" spans="2:8" x14ac:dyDescent="0.3">
      <c r="B980" s="183" t="s">
        <v>1314</v>
      </c>
      <c r="C980" s="116" t="s">
        <v>1312</v>
      </c>
      <c r="D980" s="117">
        <v>84.8</v>
      </c>
      <c r="E980" s="191">
        <v>85334</v>
      </c>
      <c r="F980" s="9" t="s">
        <v>99</v>
      </c>
      <c r="G980" s="192">
        <v>33.015700000000002</v>
      </c>
      <c r="H980" s="122" t="s">
        <v>1302</v>
      </c>
    </row>
    <row r="981" spans="2:8" x14ac:dyDescent="0.3">
      <c r="B981" s="186" t="s">
        <v>1315</v>
      </c>
      <c r="C981" s="19" t="s">
        <v>1312</v>
      </c>
      <c r="D981" s="20">
        <v>139.72999999999999</v>
      </c>
      <c r="E981" s="143">
        <v>77005</v>
      </c>
      <c r="F981" s="21" t="s">
        <v>99</v>
      </c>
      <c r="G981" s="22">
        <v>54.682200000000002</v>
      </c>
      <c r="H981" s="123" t="s">
        <v>1302</v>
      </c>
    </row>
    <row r="982" spans="2:8" x14ac:dyDescent="0.3">
      <c r="B982" s="183" t="s">
        <v>1316</v>
      </c>
      <c r="C982" s="116" t="s">
        <v>1317</v>
      </c>
      <c r="D982" s="117">
        <v>93.840999999999994</v>
      </c>
      <c r="E982" s="191">
        <v>53566</v>
      </c>
      <c r="F982" s="9" t="s">
        <v>99</v>
      </c>
      <c r="G982" s="192">
        <v>14.3512</v>
      </c>
      <c r="H982" s="122" t="s">
        <v>1917</v>
      </c>
    </row>
    <row r="983" spans="2:8" x14ac:dyDescent="0.3">
      <c r="B983" s="183" t="s">
        <v>1318</v>
      </c>
      <c r="C983" s="116" t="s">
        <v>1317</v>
      </c>
      <c r="D983" s="117">
        <v>98.78</v>
      </c>
      <c r="E983" s="191">
        <v>53566</v>
      </c>
      <c r="F983" s="9" t="s">
        <v>99</v>
      </c>
      <c r="G983" s="192">
        <v>21.577100000000002</v>
      </c>
      <c r="H983" s="122" t="s">
        <v>1302</v>
      </c>
    </row>
    <row r="984" spans="2:8" x14ac:dyDescent="0.3">
      <c r="B984" s="183" t="s">
        <v>1319</v>
      </c>
      <c r="C984" s="116" t="s">
        <v>1317</v>
      </c>
      <c r="D984" s="117">
        <v>106.18</v>
      </c>
      <c r="E984" s="191">
        <v>84691</v>
      </c>
      <c r="F984" s="9" t="s">
        <v>99</v>
      </c>
      <c r="G984" s="192">
        <v>22.372699999999998</v>
      </c>
      <c r="H984" s="122" t="s">
        <v>1302</v>
      </c>
    </row>
    <row r="985" spans="2:8" x14ac:dyDescent="0.3">
      <c r="B985" s="186" t="s">
        <v>1320</v>
      </c>
      <c r="C985" s="19" t="s">
        <v>1317</v>
      </c>
      <c r="D985" s="20">
        <v>139.22</v>
      </c>
      <c r="E985" s="143">
        <v>79917</v>
      </c>
      <c r="F985" s="21" t="s">
        <v>99</v>
      </c>
      <c r="G985" s="22">
        <v>34.561199999999999</v>
      </c>
      <c r="H985" s="123" t="s">
        <v>1302</v>
      </c>
    </row>
    <row r="986" spans="2:8" x14ac:dyDescent="0.3">
      <c r="B986" s="183" t="s">
        <v>1321</v>
      </c>
      <c r="C986" s="116" t="s">
        <v>1322</v>
      </c>
      <c r="D986" s="117">
        <v>87.96</v>
      </c>
      <c r="E986" s="191">
        <v>66204</v>
      </c>
      <c r="F986" s="9" t="s">
        <v>99</v>
      </c>
      <c r="G986" s="192">
        <v>18.355899999999998</v>
      </c>
      <c r="H986" s="122" t="s">
        <v>1302</v>
      </c>
    </row>
    <row r="987" spans="2:8" x14ac:dyDescent="0.3">
      <c r="B987" s="183" t="s">
        <v>1323</v>
      </c>
      <c r="C987" s="116" t="s">
        <v>1322</v>
      </c>
      <c r="D987" s="117">
        <v>74.64</v>
      </c>
      <c r="E987" s="191">
        <v>71422</v>
      </c>
      <c r="F987" s="9" t="s">
        <v>99</v>
      </c>
      <c r="G987" s="192">
        <v>18.355899999999998</v>
      </c>
      <c r="H987" s="122" t="s">
        <v>1302</v>
      </c>
    </row>
    <row r="988" spans="2:8" x14ac:dyDescent="0.3">
      <c r="B988" s="183" t="s">
        <v>1324</v>
      </c>
      <c r="C988" s="116" t="s">
        <v>1322</v>
      </c>
      <c r="D988" s="117">
        <v>2.02</v>
      </c>
      <c r="E988" s="191">
        <v>64065</v>
      </c>
      <c r="F988" s="9" t="s">
        <v>99</v>
      </c>
      <c r="G988" s="192">
        <v>18.355899999999998</v>
      </c>
      <c r="H988" s="122" t="s">
        <v>1302</v>
      </c>
    </row>
    <row r="989" spans="2:8" x14ac:dyDescent="0.3">
      <c r="B989" s="186" t="s">
        <v>1325</v>
      </c>
      <c r="C989" s="19" t="s">
        <v>1322</v>
      </c>
      <c r="D989" s="20">
        <v>2.02</v>
      </c>
      <c r="E989" s="143">
        <v>44000</v>
      </c>
      <c r="F989" s="21" t="s">
        <v>99</v>
      </c>
      <c r="G989" s="22">
        <v>6.6400000000000001E-2</v>
      </c>
      <c r="H989" s="123" t="s">
        <v>1302</v>
      </c>
    </row>
    <row r="990" spans="2:8" x14ac:dyDescent="0.3">
      <c r="B990" s="183" t="s">
        <v>1326</v>
      </c>
      <c r="C990" s="116" t="s">
        <v>1327</v>
      </c>
      <c r="D990" s="117">
        <v>15.67</v>
      </c>
      <c r="E990" s="191">
        <v>98731</v>
      </c>
      <c r="F990" s="9" t="s">
        <v>99</v>
      </c>
      <c r="G990" s="192">
        <v>0.38269999999999998</v>
      </c>
      <c r="H990" s="122" t="s">
        <v>1302</v>
      </c>
    </row>
    <row r="991" spans="2:8" x14ac:dyDescent="0.3">
      <c r="B991" s="183" t="s">
        <v>1328</v>
      </c>
      <c r="C991" s="116" t="s">
        <v>1327</v>
      </c>
      <c r="D991" s="117">
        <v>81.89</v>
      </c>
      <c r="E991" s="191">
        <v>68914</v>
      </c>
      <c r="F991" s="9" t="s">
        <v>99</v>
      </c>
      <c r="G991" s="192">
        <v>14.6715</v>
      </c>
      <c r="H991" s="122" t="s">
        <v>1302</v>
      </c>
    </row>
    <row r="992" spans="2:8" x14ac:dyDescent="0.3">
      <c r="B992" s="183" t="s">
        <v>1329</v>
      </c>
      <c r="C992" s="116" t="s">
        <v>1327</v>
      </c>
      <c r="D992" s="117">
        <v>92.18</v>
      </c>
      <c r="E992" s="191">
        <v>73726</v>
      </c>
      <c r="F992" s="9" t="s">
        <v>99</v>
      </c>
      <c r="G992" s="192">
        <v>18.0686</v>
      </c>
      <c r="H992" s="122" t="s">
        <v>1302</v>
      </c>
    </row>
    <row r="993" spans="2:8" x14ac:dyDescent="0.3">
      <c r="B993" s="186" t="s">
        <v>1330</v>
      </c>
      <c r="C993" s="19" t="s">
        <v>1327</v>
      </c>
      <c r="D993" s="20">
        <v>111</v>
      </c>
      <c r="E993" s="143">
        <v>68362</v>
      </c>
      <c r="F993" s="21" t="s">
        <v>99</v>
      </c>
      <c r="G993" s="22">
        <v>23.780200000000001</v>
      </c>
      <c r="H993" s="123" t="s">
        <v>1302</v>
      </c>
    </row>
    <row r="994" spans="2:8" x14ac:dyDescent="0.3">
      <c r="B994" s="183" t="s">
        <v>1331</v>
      </c>
      <c r="C994" s="116" t="s">
        <v>1332</v>
      </c>
      <c r="D994" s="117">
        <v>55.73</v>
      </c>
      <c r="E994" s="191">
        <v>79508</v>
      </c>
      <c r="F994" s="9" t="s">
        <v>99</v>
      </c>
      <c r="G994" s="192">
        <v>5.7797999999999998</v>
      </c>
      <c r="H994" s="122" t="s">
        <v>1302</v>
      </c>
    </row>
    <row r="995" spans="2:8" x14ac:dyDescent="0.3">
      <c r="B995" s="183" t="s">
        <v>1333</v>
      </c>
      <c r="C995" s="116" t="s">
        <v>1332</v>
      </c>
      <c r="D995" s="117">
        <v>69.63</v>
      </c>
      <c r="E995" s="191">
        <v>64092</v>
      </c>
      <c r="F995" s="9" t="s">
        <v>99</v>
      </c>
      <c r="G995" s="192">
        <v>11.6593</v>
      </c>
      <c r="H995" s="122" t="s">
        <v>1302</v>
      </c>
    </row>
    <row r="996" spans="2:8" x14ac:dyDescent="0.3">
      <c r="B996" s="183" t="s">
        <v>1334</v>
      </c>
      <c r="C996" s="116" t="s">
        <v>1332</v>
      </c>
      <c r="D996" s="117">
        <v>83.08</v>
      </c>
      <c r="E996" s="191">
        <v>67573</v>
      </c>
      <c r="F996" s="9" t="s">
        <v>99</v>
      </c>
      <c r="G996" s="192">
        <v>14.9956</v>
      </c>
      <c r="H996" s="122" t="s">
        <v>1302</v>
      </c>
    </row>
    <row r="997" spans="2:8" x14ac:dyDescent="0.3">
      <c r="B997" s="186" t="s">
        <v>1335</v>
      </c>
      <c r="C997" s="19" t="s">
        <v>1332</v>
      </c>
      <c r="D997" s="20">
        <v>101.52</v>
      </c>
      <c r="E997" s="143">
        <v>64443</v>
      </c>
      <c r="F997" s="21" t="s">
        <v>99</v>
      </c>
      <c r="G997" s="22">
        <v>20.991</v>
      </c>
      <c r="H997" s="123" t="s">
        <v>1302</v>
      </c>
    </row>
    <row r="998" spans="2:8" x14ac:dyDescent="0.3">
      <c r="B998" s="183" t="s">
        <v>1336</v>
      </c>
      <c r="C998" s="116" t="s">
        <v>1337</v>
      </c>
      <c r="D998" s="117">
        <v>40.770000000000003</v>
      </c>
      <c r="E998" s="191">
        <v>59252</v>
      </c>
      <c r="F998" s="9" t="s">
        <v>99</v>
      </c>
      <c r="G998" s="192">
        <v>4.5812999999999997</v>
      </c>
      <c r="H998" s="122" t="s">
        <v>1302</v>
      </c>
    </row>
    <row r="999" spans="2:8" x14ac:dyDescent="0.3">
      <c r="B999" s="183" t="s">
        <v>1338</v>
      </c>
      <c r="C999" s="116" t="s">
        <v>1337</v>
      </c>
      <c r="D999" s="117">
        <v>52.95</v>
      </c>
      <c r="E999" s="191">
        <v>57009</v>
      </c>
      <c r="F999" s="9" t="s">
        <v>99</v>
      </c>
      <c r="G999" s="192">
        <v>7.8128000000000002</v>
      </c>
      <c r="H999" s="122" t="s">
        <v>1302</v>
      </c>
    </row>
    <row r="1000" spans="2:8" x14ac:dyDescent="0.3">
      <c r="B1000" s="183" t="s">
        <v>1339</v>
      </c>
      <c r="C1000" s="116" t="s">
        <v>1337</v>
      </c>
      <c r="D1000" s="117">
        <v>65.650000000000006</v>
      </c>
      <c r="E1000" s="191">
        <v>62965</v>
      </c>
      <c r="F1000" s="9" t="s">
        <v>99</v>
      </c>
      <c r="G1000" s="192">
        <v>10.687099999999999</v>
      </c>
      <c r="H1000" s="122" t="s">
        <v>1302</v>
      </c>
    </row>
    <row r="1001" spans="2:8" x14ac:dyDescent="0.3">
      <c r="B1001" s="186" t="s">
        <v>1340</v>
      </c>
      <c r="C1001" s="19" t="s">
        <v>1337</v>
      </c>
      <c r="D1001" s="20">
        <v>80.239999999999995</v>
      </c>
      <c r="E1001" s="143">
        <v>65415</v>
      </c>
      <c r="F1001" s="21" t="s">
        <v>99</v>
      </c>
      <c r="G1001" s="22">
        <v>15.3316</v>
      </c>
      <c r="H1001" s="123" t="s">
        <v>1302</v>
      </c>
    </row>
    <row r="1002" spans="2:8" x14ac:dyDescent="0.3">
      <c r="B1002" s="183" t="s">
        <v>1341</v>
      </c>
      <c r="C1002" s="116" t="s">
        <v>1342</v>
      </c>
      <c r="D1002" s="117">
        <v>7.4</v>
      </c>
      <c r="E1002" s="191">
        <v>44000</v>
      </c>
      <c r="F1002" s="9" t="s">
        <v>99</v>
      </c>
      <c r="G1002" s="192">
        <v>0.26200000000000001</v>
      </c>
      <c r="H1002" s="122" t="s">
        <v>1302</v>
      </c>
    </row>
    <row r="1003" spans="2:8" x14ac:dyDescent="0.3">
      <c r="B1003" s="183" t="s">
        <v>1343</v>
      </c>
      <c r="C1003" s="116" t="s">
        <v>1342</v>
      </c>
      <c r="D1003" s="117">
        <v>38.33</v>
      </c>
      <c r="E1003" s="191">
        <v>53558</v>
      </c>
      <c r="F1003" s="9" t="s">
        <v>99</v>
      </c>
      <c r="G1003" s="192">
        <v>3.9045000000000001</v>
      </c>
      <c r="H1003" s="122" t="s">
        <v>1302</v>
      </c>
    </row>
    <row r="1004" spans="2:8" x14ac:dyDescent="0.3">
      <c r="B1004" s="183" t="s">
        <v>1344</v>
      </c>
      <c r="C1004" s="116" t="s">
        <v>1342</v>
      </c>
      <c r="D1004" s="117">
        <v>52.34</v>
      </c>
      <c r="E1004" s="191">
        <v>70096</v>
      </c>
      <c r="F1004" s="9" t="s">
        <v>99</v>
      </c>
      <c r="G1004" s="192">
        <v>4.5382999999999996</v>
      </c>
      <c r="H1004" s="122" t="s">
        <v>1302</v>
      </c>
    </row>
    <row r="1005" spans="2:8" x14ac:dyDescent="0.3">
      <c r="B1005" s="186" t="s">
        <v>1345</v>
      </c>
      <c r="C1005" s="19" t="s">
        <v>1342</v>
      </c>
      <c r="D1005" s="20">
        <v>69.92</v>
      </c>
      <c r="E1005" s="143">
        <v>66704</v>
      </c>
      <c r="F1005" s="21" t="s">
        <v>99</v>
      </c>
      <c r="G1005" s="22">
        <v>11.088699999999999</v>
      </c>
      <c r="H1005" s="123" t="s">
        <v>1302</v>
      </c>
    </row>
    <row r="1006" spans="2:8" x14ac:dyDescent="0.3">
      <c r="B1006" s="183" t="s">
        <v>1346</v>
      </c>
      <c r="C1006" s="116" t="s">
        <v>1347</v>
      </c>
      <c r="D1006" s="117">
        <v>29.59</v>
      </c>
      <c r="E1006" s="191">
        <v>48748</v>
      </c>
      <c r="F1006" s="9" t="s">
        <v>99</v>
      </c>
      <c r="G1006" s="192">
        <v>3.4121000000000001</v>
      </c>
      <c r="H1006" s="122" t="s">
        <v>1302</v>
      </c>
    </row>
    <row r="1007" spans="2:8" x14ac:dyDescent="0.3">
      <c r="B1007" s="183" t="s">
        <v>1348</v>
      </c>
      <c r="C1007" s="116" t="s">
        <v>1347</v>
      </c>
      <c r="D1007" s="117">
        <v>40.409999999999997</v>
      </c>
      <c r="E1007" s="191">
        <v>53605</v>
      </c>
      <c r="F1007" s="9" t="s">
        <v>99</v>
      </c>
      <c r="G1007" s="192">
        <v>5.4588999999999999</v>
      </c>
      <c r="H1007" s="122" t="s">
        <v>1302</v>
      </c>
    </row>
    <row r="1008" spans="2:8" x14ac:dyDescent="0.3">
      <c r="B1008" s="183" t="s">
        <v>1349</v>
      </c>
      <c r="C1008" s="116" t="s">
        <v>1347</v>
      </c>
      <c r="D1008" s="117">
        <v>53.01</v>
      </c>
      <c r="E1008" s="191">
        <v>58117</v>
      </c>
      <c r="F1008" s="9" t="s">
        <v>99</v>
      </c>
      <c r="G1008" s="192">
        <v>8.0145</v>
      </c>
      <c r="H1008" s="122" t="s">
        <v>1302</v>
      </c>
    </row>
    <row r="1009" spans="2:8" x14ac:dyDescent="0.3">
      <c r="B1009" s="186" t="s">
        <v>1350</v>
      </c>
      <c r="C1009" s="19" t="s">
        <v>1347</v>
      </c>
      <c r="D1009" s="20">
        <v>65.97</v>
      </c>
      <c r="E1009" s="143">
        <v>66395</v>
      </c>
      <c r="F1009" s="21" t="s">
        <v>99</v>
      </c>
      <c r="G1009" s="22">
        <v>11.4122</v>
      </c>
      <c r="H1009" s="123" t="s">
        <v>1302</v>
      </c>
    </row>
    <row r="1010" spans="2:8" x14ac:dyDescent="0.3">
      <c r="B1010" s="183" t="s">
        <v>1351</v>
      </c>
      <c r="C1010" s="116" t="s">
        <v>1352</v>
      </c>
      <c r="D1010" s="117">
        <v>18.12</v>
      </c>
      <c r="E1010" s="191">
        <v>44000</v>
      </c>
      <c r="F1010" s="9" t="s">
        <v>99</v>
      </c>
      <c r="G1010" s="192">
        <v>1.4545999999999999</v>
      </c>
      <c r="H1010" s="122" t="s">
        <v>1302</v>
      </c>
    </row>
    <row r="1011" spans="2:8" x14ac:dyDescent="0.3">
      <c r="B1011" s="183" t="s">
        <v>1353</v>
      </c>
      <c r="C1011" s="116" t="s">
        <v>1352</v>
      </c>
      <c r="D1011" s="117">
        <v>29.85</v>
      </c>
      <c r="E1011" s="191">
        <v>44000</v>
      </c>
      <c r="F1011" s="9" t="s">
        <v>99</v>
      </c>
      <c r="G1011" s="192">
        <v>3.3711000000000002</v>
      </c>
      <c r="H1011" s="122" t="s">
        <v>1302</v>
      </c>
    </row>
    <row r="1012" spans="2:8" x14ac:dyDescent="0.3">
      <c r="B1012" s="183" t="s">
        <v>1354</v>
      </c>
      <c r="C1012" s="116" t="s">
        <v>1352</v>
      </c>
      <c r="D1012" s="117">
        <v>45.61</v>
      </c>
      <c r="E1012" s="191">
        <v>58165</v>
      </c>
      <c r="F1012" s="9" t="s">
        <v>99</v>
      </c>
      <c r="G1012" s="192">
        <v>5.5884999999999998</v>
      </c>
      <c r="H1012" s="122" t="s">
        <v>1302</v>
      </c>
    </row>
    <row r="1013" spans="2:8" x14ac:dyDescent="0.3">
      <c r="B1013" s="186" t="s">
        <v>1355</v>
      </c>
      <c r="C1013" s="19" t="s">
        <v>1352</v>
      </c>
      <c r="D1013" s="20">
        <v>61.71</v>
      </c>
      <c r="E1013" s="143">
        <v>54608</v>
      </c>
      <c r="F1013" s="21" t="s">
        <v>99</v>
      </c>
      <c r="G1013" s="22">
        <v>5.5884999999999998</v>
      </c>
      <c r="H1013" s="123" t="s">
        <v>1302</v>
      </c>
    </row>
    <row r="1014" spans="2:8" x14ac:dyDescent="0.3">
      <c r="B1014" s="183" t="s">
        <v>1356</v>
      </c>
      <c r="C1014" s="116" t="s">
        <v>1357</v>
      </c>
      <c r="D1014" s="117">
        <v>7.6</v>
      </c>
      <c r="E1014" s="191">
        <v>98334</v>
      </c>
      <c r="F1014" s="9" t="s">
        <v>99</v>
      </c>
      <c r="G1014" s="192">
        <v>3.8468</v>
      </c>
      <c r="H1014" s="122" t="s">
        <v>1302</v>
      </c>
    </row>
    <row r="1015" spans="2:8" x14ac:dyDescent="0.3">
      <c r="B1015" s="183" t="s">
        <v>1358</v>
      </c>
      <c r="C1015" s="116" t="s">
        <v>1357</v>
      </c>
      <c r="D1015" s="117">
        <v>26.57</v>
      </c>
      <c r="E1015" s="191">
        <v>55339</v>
      </c>
      <c r="F1015" s="9" t="s">
        <v>99</v>
      </c>
      <c r="G1015" s="192">
        <v>4.7790999999999997</v>
      </c>
      <c r="H1015" s="122" t="s">
        <v>1302</v>
      </c>
    </row>
    <row r="1016" spans="2:8" x14ac:dyDescent="0.3">
      <c r="B1016" s="183" t="s">
        <v>1359</v>
      </c>
      <c r="C1016" s="116" t="s">
        <v>1357</v>
      </c>
      <c r="D1016" s="117">
        <v>37.549999999999997</v>
      </c>
      <c r="E1016" s="191">
        <v>90077</v>
      </c>
      <c r="F1016" s="9" t="s">
        <v>99</v>
      </c>
      <c r="G1016" s="192">
        <v>7.4634</v>
      </c>
      <c r="H1016" s="122" t="s">
        <v>1302</v>
      </c>
    </row>
    <row r="1017" spans="2:8" x14ac:dyDescent="0.3">
      <c r="B1017" s="186" t="s">
        <v>1360</v>
      </c>
      <c r="C1017" s="19" t="s">
        <v>1357</v>
      </c>
      <c r="D1017" s="20">
        <v>98.32</v>
      </c>
      <c r="E1017" s="143">
        <v>81906</v>
      </c>
      <c r="F1017" s="21" t="s">
        <v>99</v>
      </c>
      <c r="G1017" s="22">
        <v>24.303599999999999</v>
      </c>
      <c r="H1017" s="123" t="s">
        <v>1302</v>
      </c>
    </row>
    <row r="1018" spans="2:8" x14ac:dyDescent="0.3">
      <c r="B1018" s="183" t="s">
        <v>1361</v>
      </c>
      <c r="C1018" s="116" t="s">
        <v>1362</v>
      </c>
      <c r="D1018" s="117">
        <v>12.98</v>
      </c>
      <c r="E1018" s="191">
        <v>44000</v>
      </c>
      <c r="F1018" s="9" t="s">
        <v>99</v>
      </c>
      <c r="G1018" s="192">
        <v>1.0721000000000001</v>
      </c>
      <c r="H1018" s="122" t="s">
        <v>1302</v>
      </c>
    </row>
    <row r="1019" spans="2:8" x14ac:dyDescent="0.3">
      <c r="B1019" s="183" t="s">
        <v>1363</v>
      </c>
      <c r="C1019" s="116" t="s">
        <v>1362</v>
      </c>
      <c r="D1019" s="117">
        <v>22.17</v>
      </c>
      <c r="E1019" s="191">
        <v>44000</v>
      </c>
      <c r="F1019" s="9" t="s">
        <v>99</v>
      </c>
      <c r="G1019" s="192">
        <v>2.4479000000000002</v>
      </c>
      <c r="H1019" s="122" t="s">
        <v>1302</v>
      </c>
    </row>
    <row r="1020" spans="2:8" x14ac:dyDescent="0.3">
      <c r="B1020" s="183" t="s">
        <v>1364</v>
      </c>
      <c r="C1020" s="116" t="s">
        <v>1362</v>
      </c>
      <c r="D1020" s="117">
        <v>34.33</v>
      </c>
      <c r="E1020" s="191">
        <v>54528</v>
      </c>
      <c r="F1020" s="9" t="s">
        <v>99</v>
      </c>
      <c r="G1020" s="192">
        <v>4.1806999999999999</v>
      </c>
      <c r="H1020" s="122" t="s">
        <v>1302</v>
      </c>
    </row>
    <row r="1021" spans="2:8" x14ac:dyDescent="0.3">
      <c r="B1021" s="186" t="s">
        <v>1365</v>
      </c>
      <c r="C1021" s="19" t="s">
        <v>1362</v>
      </c>
      <c r="D1021" s="20">
        <v>52.88</v>
      </c>
      <c r="E1021" s="143">
        <v>65446</v>
      </c>
      <c r="F1021" s="21" t="s">
        <v>99</v>
      </c>
      <c r="G1021" s="22">
        <v>9.6170000000000009</v>
      </c>
      <c r="H1021" s="123" t="s">
        <v>1302</v>
      </c>
    </row>
    <row r="1022" spans="2:8" x14ac:dyDescent="0.3">
      <c r="B1022" s="183" t="s">
        <v>1366</v>
      </c>
      <c r="C1022" s="116" t="s">
        <v>1367</v>
      </c>
      <c r="D1022" s="117">
        <v>17.97</v>
      </c>
      <c r="E1022" s="191">
        <v>44000</v>
      </c>
      <c r="F1022" s="9" t="s">
        <v>99</v>
      </c>
      <c r="G1022" s="192">
        <v>2.1583000000000001</v>
      </c>
      <c r="H1022" s="122" t="s">
        <v>1302</v>
      </c>
    </row>
    <row r="1023" spans="2:8" x14ac:dyDescent="0.3">
      <c r="B1023" s="183" t="s">
        <v>1368</v>
      </c>
      <c r="C1023" s="116" t="s">
        <v>1367</v>
      </c>
      <c r="D1023" s="117">
        <v>26.22</v>
      </c>
      <c r="E1023" s="191">
        <v>44000</v>
      </c>
      <c r="F1023" s="9" t="s">
        <v>99</v>
      </c>
      <c r="G1023" s="192">
        <v>3.2105000000000001</v>
      </c>
      <c r="H1023" s="122" t="s">
        <v>1302</v>
      </c>
    </row>
    <row r="1024" spans="2:8" x14ac:dyDescent="0.3">
      <c r="B1024" s="183" t="s">
        <v>1369</v>
      </c>
      <c r="C1024" s="116" t="s">
        <v>1367</v>
      </c>
      <c r="D1024" s="117">
        <v>36.64</v>
      </c>
      <c r="E1024" s="191">
        <v>50524</v>
      </c>
      <c r="F1024" s="9" t="s">
        <v>99</v>
      </c>
      <c r="G1024" s="192">
        <v>4.8765000000000001</v>
      </c>
      <c r="H1024" s="122" t="s">
        <v>1302</v>
      </c>
    </row>
    <row r="1025" spans="2:8" x14ac:dyDescent="0.3">
      <c r="B1025" s="186" t="s">
        <v>1370</v>
      </c>
      <c r="C1025" s="19" t="s">
        <v>1367</v>
      </c>
      <c r="D1025" s="20">
        <v>45</v>
      </c>
      <c r="E1025" s="143">
        <v>58068</v>
      </c>
      <c r="F1025" s="21" t="s">
        <v>99</v>
      </c>
      <c r="G1025" s="22">
        <v>7.0476999999999999</v>
      </c>
      <c r="H1025" s="123" t="s">
        <v>1302</v>
      </c>
    </row>
    <row r="1026" spans="2:8" x14ac:dyDescent="0.3">
      <c r="B1026" s="183" t="s">
        <v>1371</v>
      </c>
      <c r="C1026" s="116" t="s">
        <v>1372</v>
      </c>
      <c r="D1026" s="117">
        <v>14.37</v>
      </c>
      <c r="E1026" s="191">
        <v>44000</v>
      </c>
      <c r="F1026" s="9" t="s">
        <v>99</v>
      </c>
      <c r="G1026" s="192">
        <v>1.5405</v>
      </c>
      <c r="H1026" s="122" t="s">
        <v>1302</v>
      </c>
    </row>
    <row r="1027" spans="2:8" x14ac:dyDescent="0.3">
      <c r="B1027" s="183" t="s">
        <v>1373</v>
      </c>
      <c r="C1027" s="116" t="s">
        <v>1372</v>
      </c>
      <c r="D1027" s="117">
        <v>21.98</v>
      </c>
      <c r="E1027" s="191">
        <v>44000</v>
      </c>
      <c r="F1027" s="9" t="s">
        <v>99</v>
      </c>
      <c r="G1027" s="192">
        <v>2.4866999999999999</v>
      </c>
      <c r="H1027" s="122" t="s">
        <v>1302</v>
      </c>
    </row>
    <row r="1028" spans="2:8" x14ac:dyDescent="0.3">
      <c r="B1028" s="183" t="s">
        <v>1374</v>
      </c>
      <c r="C1028" s="116" t="s">
        <v>1372</v>
      </c>
      <c r="D1028" s="117">
        <v>33.4</v>
      </c>
      <c r="E1028" s="191">
        <v>47536</v>
      </c>
      <c r="F1028" s="9" t="s">
        <v>99</v>
      </c>
      <c r="G1028" s="192">
        <v>4.5263</v>
      </c>
      <c r="H1028" s="122" t="s">
        <v>1302</v>
      </c>
    </row>
    <row r="1029" spans="2:8" x14ac:dyDescent="0.3">
      <c r="B1029" s="186" t="s">
        <v>1375</v>
      </c>
      <c r="C1029" s="19" t="s">
        <v>1372</v>
      </c>
      <c r="D1029" s="20">
        <v>33.4</v>
      </c>
      <c r="E1029" s="143">
        <v>44000</v>
      </c>
      <c r="F1029" s="21" t="s">
        <v>99</v>
      </c>
      <c r="G1029" s="22">
        <v>6.1380999999999997</v>
      </c>
      <c r="H1029" s="123" t="s">
        <v>1302</v>
      </c>
    </row>
    <row r="1030" spans="2:8" x14ac:dyDescent="0.3">
      <c r="B1030" s="183" t="s">
        <v>1376</v>
      </c>
      <c r="C1030" s="116" t="s">
        <v>1377</v>
      </c>
      <c r="D1030" s="117">
        <v>10.210000000000001</v>
      </c>
      <c r="E1030" s="191">
        <v>44000</v>
      </c>
      <c r="F1030" s="9" t="s">
        <v>99</v>
      </c>
      <c r="G1030" s="192">
        <v>0.80620000000000003</v>
      </c>
      <c r="H1030" s="122" t="s">
        <v>1302</v>
      </c>
    </row>
    <row r="1031" spans="2:8" x14ac:dyDescent="0.3">
      <c r="B1031" s="183" t="s">
        <v>1378</v>
      </c>
      <c r="C1031" s="116" t="s">
        <v>1377</v>
      </c>
      <c r="D1031" s="117">
        <v>19.12</v>
      </c>
      <c r="E1031" s="191">
        <v>44000</v>
      </c>
      <c r="F1031" s="9" t="s">
        <v>99</v>
      </c>
      <c r="G1031" s="192">
        <v>1.9978</v>
      </c>
      <c r="H1031" s="122" t="s">
        <v>1302</v>
      </c>
    </row>
    <row r="1032" spans="2:8" x14ac:dyDescent="0.3">
      <c r="B1032" s="183" t="s">
        <v>1379</v>
      </c>
      <c r="C1032" s="116" t="s">
        <v>1377</v>
      </c>
      <c r="D1032" s="117">
        <v>31.6</v>
      </c>
      <c r="E1032" s="191">
        <v>44000</v>
      </c>
      <c r="F1032" s="9" t="s">
        <v>99</v>
      </c>
      <c r="G1032" s="192">
        <v>3.8512</v>
      </c>
      <c r="H1032" s="122" t="s">
        <v>1302</v>
      </c>
    </row>
    <row r="1033" spans="2:8" x14ac:dyDescent="0.3">
      <c r="B1033" s="186" t="s">
        <v>1380</v>
      </c>
      <c r="C1033" s="19" t="s">
        <v>1377</v>
      </c>
      <c r="D1033" s="20">
        <v>43.89</v>
      </c>
      <c r="E1033" s="143">
        <v>60478</v>
      </c>
      <c r="F1033" s="21" t="s">
        <v>99</v>
      </c>
      <c r="G1033" s="22">
        <v>4.6463000000000001</v>
      </c>
      <c r="H1033" s="123" t="s">
        <v>1302</v>
      </c>
    </row>
    <row r="1034" spans="2:8" x14ac:dyDescent="0.3">
      <c r="B1034" s="183" t="s">
        <v>1381</v>
      </c>
      <c r="C1034" s="116" t="s">
        <v>1382</v>
      </c>
      <c r="D1034" s="117">
        <v>5.0599999999999996</v>
      </c>
      <c r="E1034" s="191">
        <v>44000</v>
      </c>
      <c r="F1034" s="9" t="s">
        <v>99</v>
      </c>
      <c r="G1034" s="192">
        <v>0.32229999999999998</v>
      </c>
      <c r="H1034" s="122" t="s">
        <v>1302</v>
      </c>
    </row>
    <row r="1035" spans="2:8" x14ac:dyDescent="0.3">
      <c r="B1035" s="183" t="s">
        <v>1383</v>
      </c>
      <c r="C1035" s="116" t="s">
        <v>1382</v>
      </c>
      <c r="D1035" s="117">
        <v>13.42</v>
      </c>
      <c r="E1035" s="191">
        <v>44000</v>
      </c>
      <c r="F1035" s="9" t="s">
        <v>99</v>
      </c>
      <c r="G1035" s="192">
        <v>1.2161999999999999</v>
      </c>
      <c r="H1035" s="122" t="s">
        <v>1302</v>
      </c>
    </row>
    <row r="1036" spans="2:8" x14ac:dyDescent="0.3">
      <c r="B1036" s="183" t="s">
        <v>1384</v>
      </c>
      <c r="C1036" s="116" t="s">
        <v>1382</v>
      </c>
      <c r="D1036" s="117">
        <v>23.96</v>
      </c>
      <c r="E1036" s="191">
        <v>45379</v>
      </c>
      <c r="F1036" s="9" t="s">
        <v>99</v>
      </c>
      <c r="G1036" s="192">
        <v>2.8536000000000001</v>
      </c>
      <c r="H1036" s="122" t="s">
        <v>1302</v>
      </c>
    </row>
    <row r="1037" spans="2:8" x14ac:dyDescent="0.3">
      <c r="B1037" s="186" t="s">
        <v>1385</v>
      </c>
      <c r="C1037" s="19" t="s">
        <v>1382</v>
      </c>
      <c r="D1037" s="20">
        <v>35.93</v>
      </c>
      <c r="E1037" s="143">
        <v>65475</v>
      </c>
      <c r="F1037" s="21" t="s">
        <v>99</v>
      </c>
      <c r="G1037" s="22">
        <v>6.5843999999999996</v>
      </c>
      <c r="H1037" s="123" t="s">
        <v>1302</v>
      </c>
    </row>
    <row r="1038" spans="2:8" x14ac:dyDescent="0.3">
      <c r="B1038" s="183" t="s">
        <v>1386</v>
      </c>
      <c r="C1038" s="116" t="s">
        <v>1387</v>
      </c>
      <c r="D1038" s="117">
        <v>10.85</v>
      </c>
      <c r="E1038" s="191">
        <v>44000</v>
      </c>
      <c r="F1038" s="9" t="s">
        <v>99</v>
      </c>
      <c r="G1038" s="192">
        <v>1.2556</v>
      </c>
      <c r="H1038" s="122" t="s">
        <v>1302</v>
      </c>
    </row>
    <row r="1039" spans="2:8" x14ac:dyDescent="0.3">
      <c r="B1039" s="183" t="s">
        <v>1388</v>
      </c>
      <c r="C1039" s="116" t="s">
        <v>1387</v>
      </c>
      <c r="D1039" s="117">
        <v>16.03</v>
      </c>
      <c r="E1039" s="191">
        <v>44000</v>
      </c>
      <c r="F1039" s="9" t="s">
        <v>99</v>
      </c>
      <c r="G1039" s="192">
        <v>1.9142999999999999</v>
      </c>
      <c r="H1039" s="122" t="s">
        <v>1302</v>
      </c>
    </row>
    <row r="1040" spans="2:8" x14ac:dyDescent="0.3">
      <c r="B1040" s="183" t="s">
        <v>1389</v>
      </c>
      <c r="C1040" s="116" t="s">
        <v>1387</v>
      </c>
      <c r="D1040" s="117">
        <v>22.78</v>
      </c>
      <c r="E1040" s="191">
        <v>44000</v>
      </c>
      <c r="F1040" s="9" t="s">
        <v>99</v>
      </c>
      <c r="G1040" s="192">
        <v>2.9121999999999999</v>
      </c>
      <c r="H1040" s="122" t="s">
        <v>1302</v>
      </c>
    </row>
    <row r="1041" spans="2:8" x14ac:dyDescent="0.3">
      <c r="B1041" s="186" t="s">
        <v>1390</v>
      </c>
      <c r="C1041" s="19" t="s">
        <v>1387</v>
      </c>
      <c r="D1041" s="20">
        <v>24.13</v>
      </c>
      <c r="E1041" s="143">
        <v>49374</v>
      </c>
      <c r="F1041" s="21" t="s">
        <v>99</v>
      </c>
      <c r="G1041" s="22">
        <v>4.1161000000000003</v>
      </c>
      <c r="H1041" s="123" t="s">
        <v>1302</v>
      </c>
    </row>
    <row r="1042" spans="2:8" x14ac:dyDescent="0.3">
      <c r="B1042" s="183" t="s">
        <v>1391</v>
      </c>
      <c r="C1042" s="116" t="s">
        <v>1392</v>
      </c>
      <c r="D1042" s="117">
        <v>8.92</v>
      </c>
      <c r="E1042" s="191">
        <v>44000</v>
      </c>
      <c r="F1042" s="9" t="s">
        <v>99</v>
      </c>
      <c r="G1042" s="192">
        <v>0.80049999999999999</v>
      </c>
      <c r="H1042" s="122" t="s">
        <v>1302</v>
      </c>
    </row>
    <row r="1043" spans="2:8" x14ac:dyDescent="0.3">
      <c r="B1043" s="183" t="s">
        <v>1393</v>
      </c>
      <c r="C1043" s="116" t="s">
        <v>1392</v>
      </c>
      <c r="D1043" s="117">
        <v>13.73</v>
      </c>
      <c r="E1043" s="191">
        <v>44000</v>
      </c>
      <c r="F1043" s="9" t="s">
        <v>99</v>
      </c>
      <c r="G1043" s="192">
        <v>1.4882</v>
      </c>
      <c r="H1043" s="122" t="s">
        <v>1302</v>
      </c>
    </row>
    <row r="1044" spans="2:8" x14ac:dyDescent="0.3">
      <c r="B1044" s="183" t="s">
        <v>1394</v>
      </c>
      <c r="C1044" s="116" t="s">
        <v>1392</v>
      </c>
      <c r="D1044" s="117">
        <v>23.3</v>
      </c>
      <c r="E1044" s="191">
        <v>47299</v>
      </c>
      <c r="F1044" s="9" t="s">
        <v>99</v>
      </c>
      <c r="G1044" s="192">
        <v>2.9954999999999998</v>
      </c>
      <c r="H1044" s="122" t="s">
        <v>1302</v>
      </c>
    </row>
    <row r="1045" spans="2:8" x14ac:dyDescent="0.3">
      <c r="B1045" s="186" t="s">
        <v>1395</v>
      </c>
      <c r="C1045" s="19" t="s">
        <v>1392</v>
      </c>
      <c r="D1045" s="20">
        <v>32.75</v>
      </c>
      <c r="E1045" s="143">
        <v>44000</v>
      </c>
      <c r="F1045" s="21" t="s">
        <v>99</v>
      </c>
      <c r="G1045" s="22">
        <v>3.9565000000000001</v>
      </c>
      <c r="H1045" s="123" t="s">
        <v>1302</v>
      </c>
    </row>
    <row r="1046" spans="2:8" x14ac:dyDescent="0.3">
      <c r="B1046" s="183" t="s">
        <v>1396</v>
      </c>
      <c r="C1046" s="116" t="s">
        <v>1397</v>
      </c>
      <c r="D1046" s="117">
        <v>9.76</v>
      </c>
      <c r="E1046" s="191">
        <v>44000</v>
      </c>
      <c r="F1046" s="9" t="s">
        <v>99</v>
      </c>
      <c r="G1046" s="192">
        <v>0.84789999999999999</v>
      </c>
      <c r="H1046" s="122" t="s">
        <v>1302</v>
      </c>
    </row>
    <row r="1047" spans="2:8" x14ac:dyDescent="0.3">
      <c r="B1047" s="183" t="s">
        <v>1398</v>
      </c>
      <c r="C1047" s="116" t="s">
        <v>1397</v>
      </c>
      <c r="D1047" s="117">
        <v>13.85</v>
      </c>
      <c r="E1047" s="191">
        <v>44000</v>
      </c>
      <c r="F1047" s="9" t="s">
        <v>99</v>
      </c>
      <c r="G1047" s="192">
        <v>1.2804</v>
      </c>
      <c r="H1047" s="122" t="s">
        <v>1302</v>
      </c>
    </row>
    <row r="1048" spans="2:8" x14ac:dyDescent="0.3">
      <c r="B1048" s="183" t="s">
        <v>1399</v>
      </c>
      <c r="C1048" s="116" t="s">
        <v>1397</v>
      </c>
      <c r="D1048" s="117">
        <v>23.43</v>
      </c>
      <c r="E1048" s="191">
        <v>44000</v>
      </c>
      <c r="F1048" s="9" t="s">
        <v>99</v>
      </c>
      <c r="G1048" s="192">
        <v>2.5876000000000001</v>
      </c>
      <c r="H1048" s="122" t="s">
        <v>1302</v>
      </c>
    </row>
    <row r="1049" spans="2:8" x14ac:dyDescent="0.3">
      <c r="B1049" s="186" t="s">
        <v>1400</v>
      </c>
      <c r="C1049" s="19" t="s">
        <v>1397</v>
      </c>
      <c r="D1049" s="20">
        <v>26</v>
      </c>
      <c r="E1049" s="143">
        <v>44000</v>
      </c>
      <c r="F1049" s="21" t="s">
        <v>99</v>
      </c>
      <c r="G1049" s="22">
        <v>3.7583000000000002</v>
      </c>
      <c r="H1049" s="123" t="s">
        <v>1302</v>
      </c>
    </row>
    <row r="1050" spans="2:8" x14ac:dyDescent="0.3">
      <c r="B1050" s="183" t="s">
        <v>1401</v>
      </c>
      <c r="C1050" s="116" t="s">
        <v>1402</v>
      </c>
      <c r="D1050" s="117">
        <v>2.34</v>
      </c>
      <c r="E1050" s="191">
        <v>44000</v>
      </c>
      <c r="F1050" s="9" t="s">
        <v>99</v>
      </c>
      <c r="G1050" s="192">
        <v>0.13730000000000001</v>
      </c>
      <c r="H1050" s="122" t="s">
        <v>1924</v>
      </c>
    </row>
    <row r="1051" spans="2:8" x14ac:dyDescent="0.3">
      <c r="B1051" s="183" t="s">
        <v>1403</v>
      </c>
      <c r="C1051" s="116" t="s">
        <v>1402</v>
      </c>
      <c r="D1051" s="117">
        <v>3.72</v>
      </c>
      <c r="E1051" s="191">
        <v>44000</v>
      </c>
      <c r="F1051" s="9" t="s">
        <v>99</v>
      </c>
      <c r="G1051" s="192">
        <v>0.2271</v>
      </c>
      <c r="H1051" s="122" t="s">
        <v>1924</v>
      </c>
    </row>
    <row r="1052" spans="2:8" x14ac:dyDescent="0.3">
      <c r="B1052" s="183" t="s">
        <v>1404</v>
      </c>
      <c r="C1052" s="116" t="s">
        <v>1402</v>
      </c>
      <c r="D1052" s="117">
        <v>8.0500000000000007</v>
      </c>
      <c r="E1052" s="191">
        <v>44000</v>
      </c>
      <c r="F1052" s="9" t="s">
        <v>99</v>
      </c>
      <c r="G1052" s="192">
        <v>0.64280000000000004</v>
      </c>
      <c r="H1052" s="122" t="s">
        <v>1924</v>
      </c>
    </row>
    <row r="1053" spans="2:8" x14ac:dyDescent="0.3">
      <c r="B1053" s="186" t="s">
        <v>1405</v>
      </c>
      <c r="C1053" s="19" t="s">
        <v>1402</v>
      </c>
      <c r="D1053" s="20">
        <v>13.75</v>
      </c>
      <c r="E1053" s="143">
        <v>44000</v>
      </c>
      <c r="F1053" s="21" t="s">
        <v>99</v>
      </c>
      <c r="G1053" s="22">
        <v>2.0367000000000002</v>
      </c>
      <c r="H1053" s="123" t="s">
        <v>1924</v>
      </c>
    </row>
    <row r="1054" spans="2:8" x14ac:dyDescent="0.3">
      <c r="B1054" s="183" t="s">
        <v>1406</v>
      </c>
      <c r="C1054" s="116" t="s">
        <v>1407</v>
      </c>
      <c r="D1054" s="117">
        <v>4.75</v>
      </c>
      <c r="E1054" s="191">
        <v>44000</v>
      </c>
      <c r="F1054" s="9" t="s">
        <v>99</v>
      </c>
      <c r="G1054" s="192">
        <v>2.1435</v>
      </c>
      <c r="H1054" s="122" t="s">
        <v>1302</v>
      </c>
    </row>
    <row r="1055" spans="2:8" x14ac:dyDescent="0.3">
      <c r="B1055" s="183" t="s">
        <v>1408</v>
      </c>
      <c r="C1055" s="116" t="s">
        <v>1407</v>
      </c>
      <c r="D1055" s="117">
        <v>11.46</v>
      </c>
      <c r="E1055" s="191">
        <v>76698</v>
      </c>
      <c r="F1055" s="9" t="s">
        <v>99</v>
      </c>
      <c r="G1055" s="192">
        <v>3.7707000000000002</v>
      </c>
      <c r="H1055" s="122" t="s">
        <v>1302</v>
      </c>
    </row>
    <row r="1056" spans="2:8" x14ac:dyDescent="0.3">
      <c r="B1056" s="183" t="s">
        <v>1409</v>
      </c>
      <c r="C1056" s="116" t="s">
        <v>1407</v>
      </c>
      <c r="D1056" s="117">
        <v>24.88</v>
      </c>
      <c r="E1056" s="191">
        <v>95974</v>
      </c>
      <c r="F1056" s="9" t="s">
        <v>99</v>
      </c>
      <c r="G1056" s="192">
        <v>9.5726999999999993</v>
      </c>
      <c r="H1056" s="122" t="s">
        <v>1302</v>
      </c>
    </row>
    <row r="1057" spans="2:8" x14ac:dyDescent="0.3">
      <c r="B1057" s="186" t="s">
        <v>1410</v>
      </c>
      <c r="C1057" s="19" t="s">
        <v>1407</v>
      </c>
      <c r="D1057" s="20">
        <v>45.72</v>
      </c>
      <c r="E1057" s="143">
        <v>78044</v>
      </c>
      <c r="F1057" s="21" t="s">
        <v>99</v>
      </c>
      <c r="G1057" s="22">
        <v>17.626000000000001</v>
      </c>
      <c r="H1057" s="123" t="s">
        <v>1302</v>
      </c>
    </row>
    <row r="1058" spans="2:8" x14ac:dyDescent="0.3">
      <c r="B1058" s="183" t="s">
        <v>1411</v>
      </c>
      <c r="C1058" s="116" t="s">
        <v>1412</v>
      </c>
      <c r="D1058" s="117">
        <v>4.3</v>
      </c>
      <c r="E1058" s="191">
        <v>44000</v>
      </c>
      <c r="F1058" s="9" t="s">
        <v>99</v>
      </c>
      <c r="G1058" s="192">
        <v>0.40899999999999997</v>
      </c>
      <c r="H1058" s="122" t="s">
        <v>1302</v>
      </c>
    </row>
    <row r="1059" spans="2:8" x14ac:dyDescent="0.3">
      <c r="B1059" s="183" t="s">
        <v>1413</v>
      </c>
      <c r="C1059" s="116" t="s">
        <v>1412</v>
      </c>
      <c r="D1059" s="117">
        <v>16.39</v>
      </c>
      <c r="E1059" s="191">
        <v>46814</v>
      </c>
      <c r="F1059" s="9" t="s">
        <v>99</v>
      </c>
      <c r="G1059" s="192">
        <v>3.0398000000000001</v>
      </c>
      <c r="H1059" s="122" t="s">
        <v>1302</v>
      </c>
    </row>
    <row r="1060" spans="2:8" x14ac:dyDescent="0.3">
      <c r="B1060" s="183" t="s">
        <v>1414</v>
      </c>
      <c r="C1060" s="116" t="s">
        <v>1412</v>
      </c>
      <c r="D1060" s="117">
        <v>30.41</v>
      </c>
      <c r="E1060" s="191">
        <v>74233</v>
      </c>
      <c r="F1060" s="9" t="s">
        <v>99</v>
      </c>
      <c r="G1060" s="192">
        <v>5.7366000000000001</v>
      </c>
      <c r="H1060" s="122" t="s">
        <v>1302</v>
      </c>
    </row>
    <row r="1061" spans="2:8" x14ac:dyDescent="0.3">
      <c r="B1061" s="186" t="s">
        <v>1415</v>
      </c>
      <c r="C1061" s="19" t="s">
        <v>1412</v>
      </c>
      <c r="D1061" s="20">
        <v>82.91</v>
      </c>
      <c r="E1061" s="143">
        <v>89940</v>
      </c>
      <c r="F1061" s="21" t="s">
        <v>99</v>
      </c>
      <c r="G1061" s="22">
        <v>20.742999999999999</v>
      </c>
      <c r="H1061" s="123" t="s">
        <v>1302</v>
      </c>
    </row>
    <row r="1062" spans="2:8" x14ac:dyDescent="0.3">
      <c r="B1062" s="183" t="s">
        <v>1416</v>
      </c>
      <c r="C1062" s="116" t="s">
        <v>1417</v>
      </c>
      <c r="D1062" s="117">
        <v>2.4700000000000002</v>
      </c>
      <c r="E1062" s="191">
        <v>44000</v>
      </c>
      <c r="F1062" s="9" t="s">
        <v>99</v>
      </c>
      <c r="G1062" s="192">
        <v>0.17499999999999999</v>
      </c>
      <c r="H1062" s="122" t="s">
        <v>1302</v>
      </c>
    </row>
    <row r="1063" spans="2:8" x14ac:dyDescent="0.3">
      <c r="B1063" s="183" t="s">
        <v>1418</v>
      </c>
      <c r="C1063" s="116" t="s">
        <v>1417</v>
      </c>
      <c r="D1063" s="117">
        <v>7.34</v>
      </c>
      <c r="E1063" s="191">
        <v>44000</v>
      </c>
      <c r="F1063" s="9" t="s">
        <v>99</v>
      </c>
      <c r="G1063" s="192">
        <v>0.60440000000000005</v>
      </c>
      <c r="H1063" s="122" t="s">
        <v>1302</v>
      </c>
    </row>
    <row r="1064" spans="2:8" x14ac:dyDescent="0.3">
      <c r="B1064" s="183" t="s">
        <v>1419</v>
      </c>
      <c r="C1064" s="116" t="s">
        <v>1417</v>
      </c>
      <c r="D1064" s="117">
        <v>16.670000000000002</v>
      </c>
      <c r="E1064" s="191">
        <v>44000</v>
      </c>
      <c r="F1064" s="9" t="s">
        <v>99</v>
      </c>
      <c r="G1064" s="192">
        <v>2.0356999999999998</v>
      </c>
      <c r="H1064" s="122" t="s">
        <v>1302</v>
      </c>
    </row>
    <row r="1065" spans="2:8" x14ac:dyDescent="0.3">
      <c r="B1065" s="186" t="s">
        <v>1420</v>
      </c>
      <c r="C1065" s="19" t="s">
        <v>1417</v>
      </c>
      <c r="D1065" s="20">
        <v>30.34</v>
      </c>
      <c r="E1065" s="143">
        <v>61796</v>
      </c>
      <c r="F1065" s="21" t="s">
        <v>99</v>
      </c>
      <c r="G1065" s="22">
        <v>6.8990999999999998</v>
      </c>
      <c r="H1065" s="123" t="s">
        <v>1302</v>
      </c>
    </row>
    <row r="1066" spans="2:8" x14ac:dyDescent="0.3">
      <c r="B1066" s="183" t="s">
        <v>1421</v>
      </c>
      <c r="C1066" s="116" t="s">
        <v>1422</v>
      </c>
      <c r="D1066" s="117">
        <v>4.62</v>
      </c>
      <c r="E1066" s="191">
        <v>44000</v>
      </c>
      <c r="F1066" s="9" t="s">
        <v>99</v>
      </c>
      <c r="G1066" s="192">
        <v>0.51419999999999999</v>
      </c>
      <c r="H1066" s="122" t="s">
        <v>1302</v>
      </c>
    </row>
    <row r="1067" spans="2:8" x14ac:dyDescent="0.3">
      <c r="B1067" s="183" t="s">
        <v>1423</v>
      </c>
      <c r="C1067" s="116" t="s">
        <v>1422</v>
      </c>
      <c r="D1067" s="117">
        <v>7.34</v>
      </c>
      <c r="E1067" s="191">
        <v>44000</v>
      </c>
      <c r="F1067" s="9" t="s">
        <v>99</v>
      </c>
      <c r="G1067" s="192">
        <v>0.8599</v>
      </c>
      <c r="H1067" s="122" t="s">
        <v>1302</v>
      </c>
    </row>
    <row r="1068" spans="2:8" x14ac:dyDescent="0.3">
      <c r="B1068" s="183" t="s">
        <v>1424</v>
      </c>
      <c r="C1068" s="116" t="s">
        <v>1422</v>
      </c>
      <c r="D1068" s="117">
        <v>13.68</v>
      </c>
      <c r="E1068" s="191">
        <v>44000</v>
      </c>
      <c r="F1068" s="9" t="s">
        <v>99</v>
      </c>
      <c r="G1068" s="192">
        <v>1.9221999999999999</v>
      </c>
      <c r="H1068" s="122" t="s">
        <v>1302</v>
      </c>
    </row>
    <row r="1069" spans="2:8" x14ac:dyDescent="0.3">
      <c r="B1069" s="186" t="s">
        <v>1425</v>
      </c>
      <c r="C1069" s="19" t="s">
        <v>1422</v>
      </c>
      <c r="D1069" s="20">
        <v>19.3</v>
      </c>
      <c r="E1069" s="143">
        <v>48869</v>
      </c>
      <c r="F1069" s="21" t="s">
        <v>99</v>
      </c>
      <c r="G1069" s="22">
        <v>3.9079999999999999</v>
      </c>
      <c r="H1069" s="123" t="s">
        <v>1302</v>
      </c>
    </row>
    <row r="1070" spans="2:8" x14ac:dyDescent="0.3">
      <c r="B1070" s="183" t="s">
        <v>1426</v>
      </c>
      <c r="C1070" s="116" t="s">
        <v>1427</v>
      </c>
      <c r="D1070" s="117">
        <v>5.75</v>
      </c>
      <c r="E1070" s="191">
        <v>44000</v>
      </c>
      <c r="F1070" s="9" t="s">
        <v>99</v>
      </c>
      <c r="G1070" s="192">
        <v>0.504</v>
      </c>
      <c r="H1070" s="122" t="s">
        <v>1302</v>
      </c>
    </row>
    <row r="1071" spans="2:8" x14ac:dyDescent="0.3">
      <c r="B1071" s="183" t="s">
        <v>1428</v>
      </c>
      <c r="C1071" s="116" t="s">
        <v>1427</v>
      </c>
      <c r="D1071" s="117">
        <v>8.3699999999999992</v>
      </c>
      <c r="E1071" s="191">
        <v>44000</v>
      </c>
      <c r="F1071" s="9" t="s">
        <v>99</v>
      </c>
      <c r="G1071" s="192">
        <v>0.79569999999999996</v>
      </c>
      <c r="H1071" s="122" t="s">
        <v>1302</v>
      </c>
    </row>
    <row r="1072" spans="2:8" x14ac:dyDescent="0.3">
      <c r="B1072" s="183" t="s">
        <v>1429</v>
      </c>
      <c r="C1072" s="116" t="s">
        <v>1427</v>
      </c>
      <c r="D1072" s="117">
        <v>16.690000000000001</v>
      </c>
      <c r="E1072" s="191">
        <v>44000</v>
      </c>
      <c r="F1072" s="9" t="s">
        <v>99</v>
      </c>
      <c r="G1072" s="192">
        <v>2.0594000000000001</v>
      </c>
      <c r="H1072" s="122" t="s">
        <v>1302</v>
      </c>
    </row>
    <row r="1073" spans="2:8" x14ac:dyDescent="0.3">
      <c r="B1073" s="186" t="s">
        <v>1430</v>
      </c>
      <c r="C1073" s="19" t="s">
        <v>1427</v>
      </c>
      <c r="D1073" s="20">
        <v>16.87</v>
      </c>
      <c r="E1073" s="143">
        <v>44000</v>
      </c>
      <c r="F1073" s="21" t="s">
        <v>99</v>
      </c>
      <c r="G1073" s="22">
        <v>2.5356999999999998</v>
      </c>
      <c r="H1073" s="123" t="s">
        <v>1302</v>
      </c>
    </row>
    <row r="1074" spans="2:8" x14ac:dyDescent="0.3">
      <c r="B1074" s="183" t="s">
        <v>1431</v>
      </c>
      <c r="C1074" s="116" t="s">
        <v>1432</v>
      </c>
      <c r="D1074" s="117">
        <v>3.13</v>
      </c>
      <c r="E1074" s="191">
        <v>44000</v>
      </c>
      <c r="F1074" s="9" t="s">
        <v>99</v>
      </c>
      <c r="G1074" s="192">
        <v>0.2445</v>
      </c>
      <c r="H1074" s="122" t="s">
        <v>1302</v>
      </c>
    </row>
    <row r="1075" spans="2:8" x14ac:dyDescent="0.3">
      <c r="B1075" s="183" t="s">
        <v>1433</v>
      </c>
      <c r="C1075" s="116" t="s">
        <v>1432</v>
      </c>
      <c r="D1075" s="117">
        <v>6.27</v>
      </c>
      <c r="E1075" s="191">
        <v>44000</v>
      </c>
      <c r="F1075" s="9" t="s">
        <v>99</v>
      </c>
      <c r="G1075" s="192">
        <v>0.435</v>
      </c>
      <c r="H1075" s="122" t="s">
        <v>1302</v>
      </c>
    </row>
    <row r="1076" spans="2:8" x14ac:dyDescent="0.3">
      <c r="B1076" s="183" t="s">
        <v>1434</v>
      </c>
      <c r="C1076" s="116" t="s">
        <v>1432</v>
      </c>
      <c r="D1076" s="117">
        <v>14.49</v>
      </c>
      <c r="E1076" s="191">
        <v>44000</v>
      </c>
      <c r="F1076" s="9" t="s">
        <v>99</v>
      </c>
      <c r="G1076" s="192">
        <v>1.5338000000000001</v>
      </c>
      <c r="H1076" s="122" t="s">
        <v>1302</v>
      </c>
    </row>
    <row r="1077" spans="2:8" x14ac:dyDescent="0.3">
      <c r="B1077" s="186" t="s">
        <v>1435</v>
      </c>
      <c r="C1077" s="19" t="s">
        <v>1432</v>
      </c>
      <c r="D1077" s="20">
        <v>14.68</v>
      </c>
      <c r="E1077" s="143">
        <v>44837</v>
      </c>
      <c r="F1077" s="21" t="s">
        <v>99</v>
      </c>
      <c r="G1077" s="22">
        <v>2.1983999999999999</v>
      </c>
      <c r="H1077" s="123" t="s">
        <v>1302</v>
      </c>
    </row>
    <row r="1078" spans="2:8" x14ac:dyDescent="0.3">
      <c r="B1078" s="183" t="s">
        <v>1436</v>
      </c>
      <c r="C1078" s="116" t="s">
        <v>1437</v>
      </c>
      <c r="D1078" s="117">
        <v>1.81</v>
      </c>
      <c r="E1078" s="191">
        <v>44000</v>
      </c>
      <c r="F1078" s="9" t="s">
        <v>1256</v>
      </c>
      <c r="G1078" s="192">
        <v>0.1031</v>
      </c>
      <c r="H1078" s="122" t="s">
        <v>1924</v>
      </c>
    </row>
    <row r="1079" spans="2:8" x14ac:dyDescent="0.3">
      <c r="B1079" s="183" t="s">
        <v>1438</v>
      </c>
      <c r="C1079" s="116" t="s">
        <v>1437</v>
      </c>
      <c r="D1079" s="117">
        <v>2.25</v>
      </c>
      <c r="E1079" s="191">
        <v>44000</v>
      </c>
      <c r="F1079" s="9" t="s">
        <v>1256</v>
      </c>
      <c r="G1079" s="192">
        <v>0.14149999999999999</v>
      </c>
      <c r="H1079" s="122" t="s">
        <v>1924</v>
      </c>
    </row>
    <row r="1080" spans="2:8" x14ac:dyDescent="0.3">
      <c r="B1080" s="183" t="s">
        <v>1439</v>
      </c>
      <c r="C1080" s="116" t="s">
        <v>1437</v>
      </c>
      <c r="D1080" s="117">
        <v>3.39</v>
      </c>
      <c r="E1080" s="191">
        <v>44000</v>
      </c>
      <c r="F1080" s="9" t="s">
        <v>1256</v>
      </c>
      <c r="G1080" s="192">
        <v>0.26440000000000002</v>
      </c>
      <c r="H1080" s="122" t="s">
        <v>1924</v>
      </c>
    </row>
    <row r="1081" spans="2:8" x14ac:dyDescent="0.3">
      <c r="B1081" s="186" t="s">
        <v>1440</v>
      </c>
      <c r="C1081" s="19" t="s">
        <v>1437</v>
      </c>
      <c r="D1081" s="20">
        <v>10</v>
      </c>
      <c r="E1081" s="143">
        <v>44000</v>
      </c>
      <c r="F1081" s="21" t="s">
        <v>1256</v>
      </c>
      <c r="G1081" s="22">
        <v>1.897</v>
      </c>
      <c r="H1081" s="123" t="s">
        <v>1924</v>
      </c>
    </row>
    <row r="1082" spans="2:8" x14ac:dyDescent="0.3">
      <c r="B1082" s="183" t="s">
        <v>1441</v>
      </c>
      <c r="C1082" s="116" t="s">
        <v>1442</v>
      </c>
      <c r="D1082" s="117">
        <v>3.07</v>
      </c>
      <c r="E1082" s="191">
        <v>44000</v>
      </c>
      <c r="F1082" s="9" t="s">
        <v>99</v>
      </c>
      <c r="G1082" s="192">
        <v>1.4185000000000001</v>
      </c>
      <c r="H1082" s="122" t="s">
        <v>1905</v>
      </c>
    </row>
    <row r="1083" spans="2:8" x14ac:dyDescent="0.3">
      <c r="B1083" s="183" t="s">
        <v>1443</v>
      </c>
      <c r="C1083" s="116" t="s">
        <v>1442</v>
      </c>
      <c r="D1083" s="117">
        <v>5.41</v>
      </c>
      <c r="E1083" s="191">
        <v>44000</v>
      </c>
      <c r="F1083" s="9" t="s">
        <v>99</v>
      </c>
      <c r="G1083" s="192">
        <v>1.9540999999999999</v>
      </c>
      <c r="H1083" s="122" t="s">
        <v>1905</v>
      </c>
    </row>
    <row r="1084" spans="2:8" x14ac:dyDescent="0.3">
      <c r="B1084" s="183" t="s">
        <v>1444</v>
      </c>
      <c r="C1084" s="116" t="s">
        <v>1442</v>
      </c>
      <c r="D1084" s="117">
        <v>7.63</v>
      </c>
      <c r="E1084" s="191">
        <v>44000</v>
      </c>
      <c r="F1084" s="9" t="s">
        <v>99</v>
      </c>
      <c r="G1084" s="192">
        <v>2.5632999999999999</v>
      </c>
      <c r="H1084" s="122" t="s">
        <v>1905</v>
      </c>
    </row>
    <row r="1085" spans="2:8" x14ac:dyDescent="0.3">
      <c r="B1085" s="186" t="s">
        <v>1445</v>
      </c>
      <c r="C1085" s="19" t="s">
        <v>1442</v>
      </c>
      <c r="D1085" s="20">
        <v>11.42</v>
      </c>
      <c r="E1085" s="143">
        <v>44651</v>
      </c>
      <c r="F1085" s="21" t="s">
        <v>99</v>
      </c>
      <c r="G1085" s="22">
        <v>4.0526999999999997</v>
      </c>
      <c r="H1085" s="123" t="s">
        <v>1905</v>
      </c>
    </row>
    <row r="1086" spans="2:8" x14ac:dyDescent="0.3">
      <c r="B1086" s="183" t="s">
        <v>1446</v>
      </c>
      <c r="C1086" s="116" t="s">
        <v>1447</v>
      </c>
      <c r="D1086" s="117">
        <v>2.68</v>
      </c>
      <c r="E1086" s="191">
        <v>44000</v>
      </c>
      <c r="F1086" s="9" t="s">
        <v>99</v>
      </c>
      <c r="G1086" s="192">
        <v>1.0973999999999999</v>
      </c>
      <c r="H1086" s="122" t="s">
        <v>1905</v>
      </c>
    </row>
    <row r="1087" spans="2:8" x14ac:dyDescent="0.3">
      <c r="B1087" s="183" t="s">
        <v>1448</v>
      </c>
      <c r="C1087" s="116" t="s">
        <v>1447</v>
      </c>
      <c r="D1087" s="117">
        <v>5.01</v>
      </c>
      <c r="E1087" s="191">
        <v>44000</v>
      </c>
      <c r="F1087" s="9" t="s">
        <v>99</v>
      </c>
      <c r="G1087" s="192">
        <v>1.5894999999999999</v>
      </c>
      <c r="H1087" s="122" t="s">
        <v>1905</v>
      </c>
    </row>
    <row r="1088" spans="2:8" x14ac:dyDescent="0.3">
      <c r="B1088" s="183" t="s">
        <v>1449</v>
      </c>
      <c r="C1088" s="116" t="s">
        <v>1447</v>
      </c>
      <c r="D1088" s="117">
        <v>8.5</v>
      </c>
      <c r="E1088" s="191">
        <v>44000</v>
      </c>
      <c r="F1088" s="9" t="s">
        <v>99</v>
      </c>
      <c r="G1088" s="192">
        <v>2.1013000000000002</v>
      </c>
      <c r="H1088" s="122" t="s">
        <v>1905</v>
      </c>
    </row>
    <row r="1089" spans="2:8" x14ac:dyDescent="0.3">
      <c r="B1089" s="186" t="s">
        <v>1450</v>
      </c>
      <c r="C1089" s="19" t="s">
        <v>1447</v>
      </c>
      <c r="D1089" s="20">
        <v>16.75</v>
      </c>
      <c r="E1089" s="143">
        <v>45218</v>
      </c>
      <c r="F1089" s="21" t="s">
        <v>99</v>
      </c>
      <c r="G1089" s="22">
        <v>4.4545000000000003</v>
      </c>
      <c r="H1089" s="123" t="s">
        <v>1905</v>
      </c>
    </row>
    <row r="1090" spans="2:8" x14ac:dyDescent="0.3">
      <c r="B1090" s="183" t="s">
        <v>1451</v>
      </c>
      <c r="C1090" s="116" t="s">
        <v>1452</v>
      </c>
      <c r="D1090" s="117">
        <v>2.97</v>
      </c>
      <c r="E1090" s="191">
        <v>44000</v>
      </c>
      <c r="F1090" s="9" t="s">
        <v>99</v>
      </c>
      <c r="G1090" s="192">
        <v>0.57030000000000003</v>
      </c>
      <c r="H1090" s="122" t="s">
        <v>1906</v>
      </c>
    </row>
    <row r="1091" spans="2:8" x14ac:dyDescent="0.3">
      <c r="B1091" s="183" t="s">
        <v>1453</v>
      </c>
      <c r="C1091" s="116" t="s">
        <v>1452</v>
      </c>
      <c r="D1091" s="117">
        <v>3.98</v>
      </c>
      <c r="E1091" s="191">
        <v>44000</v>
      </c>
      <c r="F1091" s="9" t="s">
        <v>99</v>
      </c>
      <c r="G1091" s="192">
        <v>0.7389</v>
      </c>
      <c r="H1091" s="122" t="s">
        <v>1906</v>
      </c>
    </row>
    <row r="1092" spans="2:8" x14ac:dyDescent="0.3">
      <c r="B1092" s="183" t="s">
        <v>1454</v>
      </c>
      <c r="C1092" s="116" t="s">
        <v>1452</v>
      </c>
      <c r="D1092" s="117">
        <v>6.17</v>
      </c>
      <c r="E1092" s="191">
        <v>44000</v>
      </c>
      <c r="F1092" s="9" t="s">
        <v>99</v>
      </c>
      <c r="G1092" s="192">
        <v>1.1469</v>
      </c>
      <c r="H1092" s="122" t="s">
        <v>1906</v>
      </c>
    </row>
    <row r="1093" spans="2:8" x14ac:dyDescent="0.3">
      <c r="B1093" s="186" t="s">
        <v>1455</v>
      </c>
      <c r="C1093" s="19" t="s">
        <v>1452</v>
      </c>
      <c r="D1093" s="20">
        <v>10.54</v>
      </c>
      <c r="E1093" s="143">
        <v>44000</v>
      </c>
      <c r="F1093" s="21" t="s">
        <v>99</v>
      </c>
      <c r="G1093" s="22">
        <v>2.0985999999999998</v>
      </c>
      <c r="H1093" s="123" t="s">
        <v>1906</v>
      </c>
    </row>
    <row r="1094" spans="2:8" x14ac:dyDescent="0.3">
      <c r="B1094" s="183" t="s">
        <v>1456</v>
      </c>
      <c r="C1094" s="116" t="s">
        <v>1457</v>
      </c>
      <c r="D1094" s="117">
        <v>3.7</v>
      </c>
      <c r="E1094" s="191">
        <v>44000</v>
      </c>
      <c r="F1094" s="9" t="s">
        <v>99</v>
      </c>
      <c r="G1094" s="192">
        <v>0.70289999999999997</v>
      </c>
      <c r="H1094" s="122" t="s">
        <v>1906</v>
      </c>
    </row>
    <row r="1095" spans="2:8" x14ac:dyDescent="0.3">
      <c r="B1095" s="183" t="s">
        <v>1458</v>
      </c>
      <c r="C1095" s="116" t="s">
        <v>1457</v>
      </c>
      <c r="D1095" s="117">
        <v>3.75</v>
      </c>
      <c r="E1095" s="191">
        <v>44000</v>
      </c>
      <c r="F1095" s="9" t="s">
        <v>99</v>
      </c>
      <c r="G1095" s="192">
        <v>0.89200000000000002</v>
      </c>
      <c r="H1095" s="122" t="s">
        <v>1906</v>
      </c>
    </row>
    <row r="1096" spans="2:8" x14ac:dyDescent="0.3">
      <c r="B1096" s="183" t="s">
        <v>1459</v>
      </c>
      <c r="C1096" s="116" t="s">
        <v>1457</v>
      </c>
      <c r="D1096" s="117">
        <v>5.59</v>
      </c>
      <c r="E1096" s="191">
        <v>44000</v>
      </c>
      <c r="F1096" s="9" t="s">
        <v>99</v>
      </c>
      <c r="G1096" s="192">
        <v>1.2961</v>
      </c>
      <c r="H1096" s="122" t="s">
        <v>1906</v>
      </c>
    </row>
    <row r="1097" spans="2:8" x14ac:dyDescent="0.3">
      <c r="B1097" s="186" t="s">
        <v>1460</v>
      </c>
      <c r="C1097" s="19" t="s">
        <v>1457</v>
      </c>
      <c r="D1097" s="20">
        <v>10.11</v>
      </c>
      <c r="E1097" s="143">
        <v>44000</v>
      </c>
      <c r="F1097" s="21" t="s">
        <v>99</v>
      </c>
      <c r="G1097" s="22">
        <v>2.2313999999999998</v>
      </c>
      <c r="H1097" s="123" t="s">
        <v>1906</v>
      </c>
    </row>
    <row r="1098" spans="2:8" x14ac:dyDescent="0.3">
      <c r="B1098" s="183" t="s">
        <v>1461</v>
      </c>
      <c r="C1098" s="116" t="s">
        <v>1462</v>
      </c>
      <c r="D1098" s="117">
        <v>4.25</v>
      </c>
      <c r="E1098" s="191">
        <v>44000</v>
      </c>
      <c r="F1098" s="9" t="s">
        <v>99</v>
      </c>
      <c r="G1098" s="192">
        <v>0.52100000000000002</v>
      </c>
      <c r="H1098" s="122" t="s">
        <v>1906</v>
      </c>
    </row>
    <row r="1099" spans="2:8" x14ac:dyDescent="0.3">
      <c r="B1099" s="183" t="s">
        <v>1463</v>
      </c>
      <c r="C1099" s="116" t="s">
        <v>1462</v>
      </c>
      <c r="D1099" s="117">
        <v>5.5</v>
      </c>
      <c r="E1099" s="191">
        <v>44000</v>
      </c>
      <c r="F1099" s="9" t="s">
        <v>99</v>
      </c>
      <c r="G1099" s="192">
        <v>0.70009999999999994</v>
      </c>
      <c r="H1099" s="122" t="s">
        <v>1906</v>
      </c>
    </row>
    <row r="1100" spans="2:8" x14ac:dyDescent="0.3">
      <c r="B1100" s="183" t="s">
        <v>1464</v>
      </c>
      <c r="C1100" s="116" t="s">
        <v>1462</v>
      </c>
      <c r="D1100" s="117">
        <v>7.62</v>
      </c>
      <c r="E1100" s="191">
        <v>44000</v>
      </c>
      <c r="F1100" s="9" t="s">
        <v>99</v>
      </c>
      <c r="G1100" s="192">
        <v>1.0972</v>
      </c>
      <c r="H1100" s="122" t="s">
        <v>1906</v>
      </c>
    </row>
    <row r="1101" spans="2:8" x14ac:dyDescent="0.3">
      <c r="B1101" s="186" t="s">
        <v>1465</v>
      </c>
      <c r="C1101" s="19" t="s">
        <v>1462</v>
      </c>
      <c r="D1101" s="20">
        <v>11.09</v>
      </c>
      <c r="E1101" s="143">
        <v>44000</v>
      </c>
      <c r="F1101" s="21" t="s">
        <v>99</v>
      </c>
      <c r="G1101" s="22">
        <v>2.0539000000000001</v>
      </c>
      <c r="H1101" s="123" t="s">
        <v>1906</v>
      </c>
    </row>
    <row r="1102" spans="2:8" x14ac:dyDescent="0.3">
      <c r="B1102" s="183" t="s">
        <v>1466</v>
      </c>
      <c r="C1102" s="116" t="s">
        <v>1467</v>
      </c>
      <c r="D1102" s="117">
        <v>2.35</v>
      </c>
      <c r="E1102" s="191">
        <v>44000</v>
      </c>
      <c r="F1102" s="9" t="s">
        <v>99</v>
      </c>
      <c r="G1102" s="192">
        <v>0.47670000000000001</v>
      </c>
      <c r="H1102" s="122" t="s">
        <v>1906</v>
      </c>
    </row>
    <row r="1103" spans="2:8" x14ac:dyDescent="0.3">
      <c r="B1103" s="183" t="s">
        <v>1468</v>
      </c>
      <c r="C1103" s="116" t="s">
        <v>1467</v>
      </c>
      <c r="D1103" s="117">
        <v>3.22</v>
      </c>
      <c r="E1103" s="191">
        <v>44000</v>
      </c>
      <c r="F1103" s="9" t="s">
        <v>99</v>
      </c>
      <c r="G1103" s="192">
        <v>0.67830000000000001</v>
      </c>
      <c r="H1103" s="122" t="s">
        <v>1906</v>
      </c>
    </row>
    <row r="1104" spans="2:8" x14ac:dyDescent="0.3">
      <c r="B1104" s="183" t="s">
        <v>1469</v>
      </c>
      <c r="C1104" s="116" t="s">
        <v>1467</v>
      </c>
      <c r="D1104" s="117">
        <v>4.87</v>
      </c>
      <c r="E1104" s="191">
        <v>44000</v>
      </c>
      <c r="F1104" s="9" t="s">
        <v>99</v>
      </c>
      <c r="G1104" s="192">
        <v>0.94489999999999996</v>
      </c>
      <c r="H1104" s="122" t="s">
        <v>1906</v>
      </c>
    </row>
    <row r="1105" spans="2:8" x14ac:dyDescent="0.3">
      <c r="B1105" s="186" t="s">
        <v>1470</v>
      </c>
      <c r="C1105" s="19" t="s">
        <v>1467</v>
      </c>
      <c r="D1105" s="20">
        <v>8.84</v>
      </c>
      <c r="E1105" s="143">
        <v>44000</v>
      </c>
      <c r="F1105" s="21" t="s">
        <v>99</v>
      </c>
      <c r="G1105" s="22">
        <v>1.6189</v>
      </c>
      <c r="H1105" s="123" t="s">
        <v>1906</v>
      </c>
    </row>
    <row r="1106" spans="2:8" x14ac:dyDescent="0.3">
      <c r="B1106" s="183" t="s">
        <v>1471</v>
      </c>
      <c r="C1106" s="116" t="s">
        <v>1472</v>
      </c>
      <c r="D1106" s="117">
        <v>3.28</v>
      </c>
      <c r="E1106" s="191">
        <v>44000</v>
      </c>
      <c r="F1106" s="9" t="s">
        <v>99</v>
      </c>
      <c r="G1106" s="192">
        <v>1.4979</v>
      </c>
      <c r="H1106" s="122" t="s">
        <v>1905</v>
      </c>
    </row>
    <row r="1107" spans="2:8" x14ac:dyDescent="0.3">
      <c r="B1107" s="183" t="s">
        <v>1473</v>
      </c>
      <c r="C1107" s="116" t="s">
        <v>1472</v>
      </c>
      <c r="D1107" s="117">
        <v>5.73</v>
      </c>
      <c r="E1107" s="191">
        <v>44000</v>
      </c>
      <c r="F1107" s="9" t="s">
        <v>99</v>
      </c>
      <c r="G1107" s="192">
        <v>2.0518000000000001</v>
      </c>
      <c r="H1107" s="122" t="s">
        <v>1905</v>
      </c>
    </row>
    <row r="1108" spans="2:8" x14ac:dyDescent="0.3">
      <c r="B1108" s="183" t="s">
        <v>1474</v>
      </c>
      <c r="C1108" s="116" t="s">
        <v>1472</v>
      </c>
      <c r="D1108" s="117">
        <v>10.97</v>
      </c>
      <c r="E1108" s="191">
        <v>44000</v>
      </c>
      <c r="F1108" s="9" t="s">
        <v>99</v>
      </c>
      <c r="G1108" s="192">
        <v>3.2528999999999999</v>
      </c>
      <c r="H1108" s="122" t="s">
        <v>1905</v>
      </c>
    </row>
    <row r="1109" spans="2:8" x14ac:dyDescent="0.3">
      <c r="B1109" s="186" t="s">
        <v>1475</v>
      </c>
      <c r="C1109" s="19" t="s">
        <v>1472</v>
      </c>
      <c r="D1109" s="20">
        <v>21.06</v>
      </c>
      <c r="E1109" s="143">
        <v>57660</v>
      </c>
      <c r="F1109" s="21" t="s">
        <v>99</v>
      </c>
      <c r="G1109" s="22">
        <v>6.1275000000000004</v>
      </c>
      <c r="H1109" s="123" t="s">
        <v>1905</v>
      </c>
    </row>
    <row r="1110" spans="2:8" x14ac:dyDescent="0.3">
      <c r="B1110" s="183" t="s">
        <v>1476</v>
      </c>
      <c r="C1110" s="116" t="s">
        <v>1477</v>
      </c>
      <c r="D1110" s="117">
        <v>2.4500000000000002</v>
      </c>
      <c r="E1110" s="191">
        <v>44000</v>
      </c>
      <c r="F1110" s="9" t="s">
        <v>99</v>
      </c>
      <c r="G1110" s="192">
        <v>1.1639999999999999</v>
      </c>
      <c r="H1110" s="122" t="s">
        <v>1905</v>
      </c>
    </row>
    <row r="1111" spans="2:8" x14ac:dyDescent="0.3">
      <c r="B1111" s="183" t="s">
        <v>1478</v>
      </c>
      <c r="C1111" s="116" t="s">
        <v>1477</v>
      </c>
      <c r="D1111" s="117">
        <v>5.33</v>
      </c>
      <c r="E1111" s="191">
        <v>44000</v>
      </c>
      <c r="F1111" s="9" t="s">
        <v>99</v>
      </c>
      <c r="G1111" s="192">
        <v>1.5301</v>
      </c>
      <c r="H1111" s="122" t="s">
        <v>1905</v>
      </c>
    </row>
    <row r="1112" spans="2:8" x14ac:dyDescent="0.3">
      <c r="B1112" s="183" t="s">
        <v>1479</v>
      </c>
      <c r="C1112" s="116" t="s">
        <v>1477</v>
      </c>
      <c r="D1112" s="117">
        <v>10.11</v>
      </c>
      <c r="E1112" s="191">
        <v>44000</v>
      </c>
      <c r="F1112" s="9" t="s">
        <v>99</v>
      </c>
      <c r="G1112" s="192">
        <v>2.3852000000000002</v>
      </c>
      <c r="H1112" s="122" t="s">
        <v>1905</v>
      </c>
    </row>
    <row r="1113" spans="2:8" x14ac:dyDescent="0.3">
      <c r="B1113" s="186" t="s">
        <v>1480</v>
      </c>
      <c r="C1113" s="19" t="s">
        <v>1477</v>
      </c>
      <c r="D1113" s="20">
        <v>20.81</v>
      </c>
      <c r="E1113" s="143">
        <v>58593</v>
      </c>
      <c r="F1113" s="21" t="s">
        <v>99</v>
      </c>
      <c r="G1113" s="22">
        <v>4.9531000000000001</v>
      </c>
      <c r="H1113" s="123" t="s">
        <v>1905</v>
      </c>
    </row>
    <row r="1114" spans="2:8" x14ac:dyDescent="0.3">
      <c r="B1114" s="183" t="s">
        <v>1481</v>
      </c>
      <c r="C1114" s="116" t="s">
        <v>1482</v>
      </c>
      <c r="D1114" s="117">
        <v>5.18</v>
      </c>
      <c r="E1114" s="191">
        <v>44000</v>
      </c>
      <c r="F1114" s="9" t="s">
        <v>99</v>
      </c>
      <c r="G1114" s="192">
        <v>0.99370000000000003</v>
      </c>
      <c r="H1114" s="122" t="s">
        <v>1910</v>
      </c>
    </row>
    <row r="1115" spans="2:8" x14ac:dyDescent="0.3">
      <c r="B1115" s="183" t="s">
        <v>1483</v>
      </c>
      <c r="C1115" s="116" t="s">
        <v>1482</v>
      </c>
      <c r="D1115" s="117">
        <v>9.57</v>
      </c>
      <c r="E1115" s="191">
        <v>44000</v>
      </c>
      <c r="F1115" s="9" t="s">
        <v>99</v>
      </c>
      <c r="G1115" s="192">
        <v>1.7588999999999999</v>
      </c>
      <c r="H1115" s="122" t="s">
        <v>1910</v>
      </c>
    </row>
    <row r="1116" spans="2:8" x14ac:dyDescent="0.3">
      <c r="B1116" s="183" t="s">
        <v>1484</v>
      </c>
      <c r="C1116" s="116" t="s">
        <v>1482</v>
      </c>
      <c r="D1116" s="117">
        <v>15.94</v>
      </c>
      <c r="E1116" s="191">
        <v>51845</v>
      </c>
      <c r="F1116" s="9" t="s">
        <v>99</v>
      </c>
      <c r="G1116" s="192">
        <v>2.9771000000000001</v>
      </c>
      <c r="H1116" s="122" t="s">
        <v>1910</v>
      </c>
    </row>
    <row r="1117" spans="2:8" x14ac:dyDescent="0.3">
      <c r="B1117" s="186" t="s">
        <v>1485</v>
      </c>
      <c r="C1117" s="19" t="s">
        <v>1482</v>
      </c>
      <c r="D1117" s="20">
        <v>21.74</v>
      </c>
      <c r="E1117" s="143">
        <v>60422</v>
      </c>
      <c r="F1117" s="21" t="s">
        <v>99</v>
      </c>
      <c r="G1117" s="22">
        <v>5.2123999999999997</v>
      </c>
      <c r="H1117" s="123" t="s">
        <v>1910</v>
      </c>
    </row>
    <row r="1118" spans="2:8" x14ac:dyDescent="0.3">
      <c r="B1118" s="183" t="s">
        <v>1486</v>
      </c>
      <c r="C1118" s="116" t="s">
        <v>1487</v>
      </c>
      <c r="D1118" s="117">
        <v>3.78</v>
      </c>
      <c r="E1118" s="191">
        <v>44000</v>
      </c>
      <c r="F1118" s="9" t="s">
        <v>99</v>
      </c>
      <c r="G1118" s="192">
        <v>0.83260000000000001</v>
      </c>
      <c r="H1118" s="122" t="s">
        <v>1910</v>
      </c>
    </row>
    <row r="1119" spans="2:8" x14ac:dyDescent="0.3">
      <c r="B1119" s="183" t="s">
        <v>1488</v>
      </c>
      <c r="C1119" s="116" t="s">
        <v>1487</v>
      </c>
      <c r="D1119" s="117">
        <v>5.55</v>
      </c>
      <c r="E1119" s="191">
        <v>44000</v>
      </c>
      <c r="F1119" s="9" t="s">
        <v>99</v>
      </c>
      <c r="G1119" s="192">
        <v>1.1529</v>
      </c>
      <c r="H1119" s="122" t="s">
        <v>1910</v>
      </c>
    </row>
    <row r="1120" spans="2:8" x14ac:dyDescent="0.3">
      <c r="B1120" s="183" t="s">
        <v>1489</v>
      </c>
      <c r="C1120" s="116" t="s">
        <v>1487</v>
      </c>
      <c r="D1120" s="117">
        <v>8.99</v>
      </c>
      <c r="E1120" s="191">
        <v>44000</v>
      </c>
      <c r="F1120" s="9" t="s">
        <v>99</v>
      </c>
      <c r="G1120" s="192">
        <v>1.7396</v>
      </c>
      <c r="H1120" s="122" t="s">
        <v>1910</v>
      </c>
    </row>
    <row r="1121" spans="2:8" x14ac:dyDescent="0.3">
      <c r="B1121" s="186" t="s">
        <v>1490</v>
      </c>
      <c r="C1121" s="19" t="s">
        <v>1487</v>
      </c>
      <c r="D1121" s="20">
        <v>14.54</v>
      </c>
      <c r="E1121" s="143">
        <v>46056</v>
      </c>
      <c r="F1121" s="21" t="s">
        <v>99</v>
      </c>
      <c r="G1121" s="22">
        <v>3.0752999999999999</v>
      </c>
      <c r="H1121" s="123" t="s">
        <v>1910</v>
      </c>
    </row>
    <row r="1122" spans="2:8" x14ac:dyDescent="0.3">
      <c r="B1122" s="183" t="s">
        <v>1491</v>
      </c>
      <c r="C1122" s="116" t="s">
        <v>1492</v>
      </c>
      <c r="D1122" s="117">
        <v>3.96</v>
      </c>
      <c r="E1122" s="191">
        <v>44000</v>
      </c>
      <c r="F1122" s="9" t="s">
        <v>99</v>
      </c>
      <c r="G1122" s="192">
        <v>0.65529999999999999</v>
      </c>
      <c r="H1122" s="122" t="s">
        <v>1925</v>
      </c>
    </row>
    <row r="1123" spans="2:8" x14ac:dyDescent="0.3">
      <c r="B1123" s="183" t="s">
        <v>1493</v>
      </c>
      <c r="C1123" s="116" t="s">
        <v>1492</v>
      </c>
      <c r="D1123" s="117">
        <v>6.36</v>
      </c>
      <c r="E1123" s="191">
        <v>44000</v>
      </c>
      <c r="F1123" s="9" t="s">
        <v>99</v>
      </c>
      <c r="G1123" s="192">
        <v>1.3307</v>
      </c>
      <c r="H1123" s="122" t="s">
        <v>1925</v>
      </c>
    </row>
    <row r="1124" spans="2:8" x14ac:dyDescent="0.3">
      <c r="B1124" s="183" t="s">
        <v>1494</v>
      </c>
      <c r="C1124" s="116" t="s">
        <v>1492</v>
      </c>
      <c r="D1124" s="117">
        <v>9.93</v>
      </c>
      <c r="E1124" s="191">
        <v>44000</v>
      </c>
      <c r="F1124" s="9" t="s">
        <v>99</v>
      </c>
      <c r="G1124" s="192">
        <v>2.1667000000000001</v>
      </c>
      <c r="H1124" s="122" t="s">
        <v>1925</v>
      </c>
    </row>
    <row r="1125" spans="2:8" x14ac:dyDescent="0.3">
      <c r="B1125" s="186" t="s">
        <v>1495</v>
      </c>
      <c r="C1125" s="19" t="s">
        <v>1492</v>
      </c>
      <c r="D1125" s="20">
        <v>13.7</v>
      </c>
      <c r="E1125" s="143">
        <v>44000</v>
      </c>
      <c r="F1125" s="21" t="s">
        <v>99</v>
      </c>
      <c r="G1125" s="22">
        <v>2.7688999999999999</v>
      </c>
      <c r="H1125" s="123" t="s">
        <v>1925</v>
      </c>
    </row>
    <row r="1126" spans="2:8" x14ac:dyDescent="0.3">
      <c r="B1126" s="183" t="s">
        <v>1496</v>
      </c>
      <c r="C1126" s="116" t="s">
        <v>1497</v>
      </c>
      <c r="D1126" s="117">
        <v>2.65</v>
      </c>
      <c r="E1126" s="191">
        <v>44000</v>
      </c>
      <c r="F1126" s="9" t="s">
        <v>99</v>
      </c>
      <c r="G1126" s="192">
        <v>0.57240000000000002</v>
      </c>
      <c r="H1126" s="122" t="s">
        <v>1910</v>
      </c>
    </row>
    <row r="1127" spans="2:8" x14ac:dyDescent="0.3">
      <c r="B1127" s="183" t="s">
        <v>1498</v>
      </c>
      <c r="C1127" s="116" t="s">
        <v>1497</v>
      </c>
      <c r="D1127" s="117">
        <v>4.1399999999999997</v>
      </c>
      <c r="E1127" s="191">
        <v>44000</v>
      </c>
      <c r="F1127" s="9" t="s">
        <v>99</v>
      </c>
      <c r="G1127" s="192">
        <v>0.78380000000000005</v>
      </c>
      <c r="H1127" s="122" t="s">
        <v>1910</v>
      </c>
    </row>
    <row r="1128" spans="2:8" x14ac:dyDescent="0.3">
      <c r="B1128" s="183" t="s">
        <v>1499</v>
      </c>
      <c r="C1128" s="116" t="s">
        <v>1497</v>
      </c>
      <c r="D1128" s="117">
        <v>6.66</v>
      </c>
      <c r="E1128" s="191">
        <v>44000</v>
      </c>
      <c r="F1128" s="9" t="s">
        <v>99</v>
      </c>
      <c r="G1128" s="192">
        <v>1.1588000000000001</v>
      </c>
      <c r="H1128" s="122" t="s">
        <v>1910</v>
      </c>
    </row>
    <row r="1129" spans="2:8" x14ac:dyDescent="0.3">
      <c r="B1129" s="186" t="s">
        <v>1500</v>
      </c>
      <c r="C1129" s="19" t="s">
        <v>1497</v>
      </c>
      <c r="D1129" s="20">
        <v>10.52</v>
      </c>
      <c r="E1129" s="143">
        <v>44000</v>
      </c>
      <c r="F1129" s="21" t="s">
        <v>99</v>
      </c>
      <c r="G1129" s="22">
        <v>1.9064000000000001</v>
      </c>
      <c r="H1129" s="123" t="s">
        <v>1910</v>
      </c>
    </row>
    <row r="1130" spans="2:8" x14ac:dyDescent="0.3">
      <c r="B1130" s="183" t="s">
        <v>1501</v>
      </c>
      <c r="C1130" s="116" t="s">
        <v>1502</v>
      </c>
      <c r="D1130" s="117">
        <v>3.87</v>
      </c>
      <c r="E1130" s="191">
        <v>44000</v>
      </c>
      <c r="F1130" s="9" t="s">
        <v>99</v>
      </c>
      <c r="G1130" s="192">
        <v>0.67600000000000005</v>
      </c>
      <c r="H1130" s="122" t="s">
        <v>1910</v>
      </c>
    </row>
    <row r="1131" spans="2:8" x14ac:dyDescent="0.3">
      <c r="B1131" s="183" t="s">
        <v>1503</v>
      </c>
      <c r="C1131" s="116" t="s">
        <v>1502</v>
      </c>
      <c r="D1131" s="117">
        <v>6.13</v>
      </c>
      <c r="E1131" s="191">
        <v>44000</v>
      </c>
      <c r="F1131" s="9" t="s">
        <v>99</v>
      </c>
      <c r="G1131" s="192">
        <v>0.97819999999999996</v>
      </c>
      <c r="H1131" s="122" t="s">
        <v>1910</v>
      </c>
    </row>
    <row r="1132" spans="2:8" x14ac:dyDescent="0.3">
      <c r="B1132" s="183" t="s">
        <v>1504</v>
      </c>
      <c r="C1132" s="116" t="s">
        <v>1502</v>
      </c>
      <c r="D1132" s="117">
        <v>12.22</v>
      </c>
      <c r="E1132" s="191">
        <v>44000</v>
      </c>
      <c r="F1132" s="9" t="s">
        <v>99</v>
      </c>
      <c r="G1132" s="192">
        <v>1.9228000000000001</v>
      </c>
      <c r="H1132" s="122" t="s">
        <v>1910</v>
      </c>
    </row>
    <row r="1133" spans="2:8" x14ac:dyDescent="0.3">
      <c r="B1133" s="186" t="s">
        <v>1505</v>
      </c>
      <c r="C1133" s="19" t="s">
        <v>1502</v>
      </c>
      <c r="D1133" s="20">
        <v>22.88</v>
      </c>
      <c r="E1133" s="143">
        <v>59202</v>
      </c>
      <c r="F1133" s="21" t="s">
        <v>99</v>
      </c>
      <c r="G1133" s="22">
        <v>4.5125000000000002</v>
      </c>
      <c r="H1133" s="123" t="s">
        <v>1910</v>
      </c>
    </row>
    <row r="1134" spans="2:8" x14ac:dyDescent="0.3">
      <c r="B1134" s="183" t="s">
        <v>1506</v>
      </c>
      <c r="C1134" s="116" t="s">
        <v>1507</v>
      </c>
      <c r="D1134" s="117">
        <v>3.11</v>
      </c>
      <c r="E1134" s="191">
        <v>44000</v>
      </c>
      <c r="F1134" s="9" t="s">
        <v>99</v>
      </c>
      <c r="G1134" s="192">
        <v>0.60809999999999997</v>
      </c>
      <c r="H1134" s="122" t="s">
        <v>1910</v>
      </c>
    </row>
    <row r="1135" spans="2:8" x14ac:dyDescent="0.3">
      <c r="B1135" s="183" t="s">
        <v>1508</v>
      </c>
      <c r="C1135" s="116" t="s">
        <v>1507</v>
      </c>
      <c r="D1135" s="117">
        <v>3.83</v>
      </c>
      <c r="E1135" s="191">
        <v>44000</v>
      </c>
      <c r="F1135" s="9" t="s">
        <v>99</v>
      </c>
      <c r="G1135" s="192">
        <v>0.7772</v>
      </c>
      <c r="H1135" s="122" t="s">
        <v>1910</v>
      </c>
    </row>
    <row r="1136" spans="2:8" x14ac:dyDescent="0.3">
      <c r="B1136" s="183" t="s">
        <v>1509</v>
      </c>
      <c r="C1136" s="116" t="s">
        <v>1507</v>
      </c>
      <c r="D1136" s="117">
        <v>5.54</v>
      </c>
      <c r="E1136" s="191">
        <v>44000</v>
      </c>
      <c r="F1136" s="9" t="s">
        <v>99</v>
      </c>
      <c r="G1136" s="192">
        <v>1.1706000000000001</v>
      </c>
      <c r="H1136" s="122" t="s">
        <v>1910</v>
      </c>
    </row>
    <row r="1137" spans="2:8" x14ac:dyDescent="0.3">
      <c r="B1137" s="186" t="s">
        <v>1510</v>
      </c>
      <c r="C1137" s="19" t="s">
        <v>1507</v>
      </c>
      <c r="D1137" s="20">
        <v>11.13</v>
      </c>
      <c r="E1137" s="143">
        <v>44000</v>
      </c>
      <c r="F1137" s="21" t="s">
        <v>99</v>
      </c>
      <c r="G1137" s="22">
        <v>2.1922999999999999</v>
      </c>
      <c r="H1137" s="123" t="s">
        <v>1910</v>
      </c>
    </row>
    <row r="1138" spans="2:8" x14ac:dyDescent="0.3">
      <c r="B1138" s="183" t="s">
        <v>1511</v>
      </c>
      <c r="C1138" s="116" t="s">
        <v>1512</v>
      </c>
      <c r="D1138" s="117">
        <v>4.71</v>
      </c>
      <c r="E1138" s="191">
        <v>44000</v>
      </c>
      <c r="F1138" s="9" t="s">
        <v>99</v>
      </c>
      <c r="G1138" s="192">
        <v>1.1629</v>
      </c>
      <c r="H1138" s="122" t="s">
        <v>1905</v>
      </c>
    </row>
    <row r="1139" spans="2:8" x14ac:dyDescent="0.3">
      <c r="B1139" s="183" t="s">
        <v>1513</v>
      </c>
      <c r="C1139" s="116" t="s">
        <v>1512</v>
      </c>
      <c r="D1139" s="117">
        <v>7.69</v>
      </c>
      <c r="E1139" s="191">
        <v>44000</v>
      </c>
      <c r="F1139" s="9" t="s">
        <v>99</v>
      </c>
      <c r="G1139" s="192">
        <v>1.7989999999999999</v>
      </c>
      <c r="H1139" s="122" t="s">
        <v>1905</v>
      </c>
    </row>
    <row r="1140" spans="2:8" x14ac:dyDescent="0.3">
      <c r="B1140" s="183" t="s">
        <v>1514</v>
      </c>
      <c r="C1140" s="116" t="s">
        <v>1512</v>
      </c>
      <c r="D1140" s="117">
        <v>11.8</v>
      </c>
      <c r="E1140" s="191">
        <v>44000</v>
      </c>
      <c r="F1140" s="9" t="s">
        <v>99</v>
      </c>
      <c r="G1140" s="192">
        <v>2.6867999999999999</v>
      </c>
      <c r="H1140" s="122" t="s">
        <v>1905</v>
      </c>
    </row>
    <row r="1141" spans="2:8" x14ac:dyDescent="0.3">
      <c r="B1141" s="186" t="s">
        <v>1515</v>
      </c>
      <c r="C1141" s="19" t="s">
        <v>1512</v>
      </c>
      <c r="D1141" s="20">
        <v>15.83</v>
      </c>
      <c r="E1141" s="143">
        <v>48300</v>
      </c>
      <c r="F1141" s="21" t="s">
        <v>99</v>
      </c>
      <c r="G1141" s="22">
        <v>4.2668999999999997</v>
      </c>
      <c r="H1141" s="123" t="s">
        <v>1905</v>
      </c>
    </row>
    <row r="1142" spans="2:8" x14ac:dyDescent="0.3">
      <c r="B1142" s="183" t="s">
        <v>1516</v>
      </c>
      <c r="C1142" s="116" t="s">
        <v>1517</v>
      </c>
      <c r="D1142" s="117">
        <v>4.3600000000000003</v>
      </c>
      <c r="E1142" s="191">
        <v>44000</v>
      </c>
      <c r="F1142" s="9" t="s">
        <v>99</v>
      </c>
      <c r="G1142" s="192">
        <v>1.0023</v>
      </c>
      <c r="H1142" s="122" t="s">
        <v>1905</v>
      </c>
    </row>
    <row r="1143" spans="2:8" x14ac:dyDescent="0.3">
      <c r="B1143" s="183" t="s">
        <v>1518</v>
      </c>
      <c r="C1143" s="116" t="s">
        <v>1517</v>
      </c>
      <c r="D1143" s="117">
        <v>6.66</v>
      </c>
      <c r="E1143" s="191">
        <v>44000</v>
      </c>
      <c r="F1143" s="9" t="s">
        <v>99</v>
      </c>
      <c r="G1143" s="192">
        <v>1.4530000000000001</v>
      </c>
      <c r="H1143" s="122" t="s">
        <v>1905</v>
      </c>
    </row>
    <row r="1144" spans="2:8" x14ac:dyDescent="0.3">
      <c r="B1144" s="183" t="s">
        <v>1519</v>
      </c>
      <c r="C1144" s="116" t="s">
        <v>1517</v>
      </c>
      <c r="D1144" s="117">
        <v>10.87</v>
      </c>
      <c r="E1144" s="191">
        <v>44000</v>
      </c>
      <c r="F1144" s="9" t="s">
        <v>99</v>
      </c>
      <c r="G1144" s="192">
        <v>2.3079000000000001</v>
      </c>
      <c r="H1144" s="122" t="s">
        <v>1905</v>
      </c>
    </row>
    <row r="1145" spans="2:8" x14ac:dyDescent="0.3">
      <c r="B1145" s="186" t="s">
        <v>1520</v>
      </c>
      <c r="C1145" s="19" t="s">
        <v>1517</v>
      </c>
      <c r="D1145" s="20">
        <v>16.989999999999998</v>
      </c>
      <c r="E1145" s="143">
        <v>47795</v>
      </c>
      <c r="F1145" s="21" t="s">
        <v>99</v>
      </c>
      <c r="G1145" s="22">
        <v>4.1250999999999998</v>
      </c>
      <c r="H1145" s="123" t="s">
        <v>1905</v>
      </c>
    </row>
    <row r="1146" spans="2:8" x14ac:dyDescent="0.3">
      <c r="B1146" s="183" t="s">
        <v>1521</v>
      </c>
      <c r="C1146" s="116" t="s">
        <v>1522</v>
      </c>
      <c r="D1146" s="117">
        <v>3.19</v>
      </c>
      <c r="E1146" s="191">
        <v>44000</v>
      </c>
      <c r="F1146" s="9" t="s">
        <v>99</v>
      </c>
      <c r="G1146" s="192">
        <v>0.59960000000000002</v>
      </c>
      <c r="H1146" s="122" t="s">
        <v>1906</v>
      </c>
    </row>
    <row r="1147" spans="2:8" x14ac:dyDescent="0.3">
      <c r="B1147" s="183" t="s">
        <v>1523</v>
      </c>
      <c r="C1147" s="116" t="s">
        <v>1522</v>
      </c>
      <c r="D1147" s="117">
        <v>4.62</v>
      </c>
      <c r="E1147" s="191">
        <v>44000</v>
      </c>
      <c r="F1147" s="9" t="s">
        <v>99</v>
      </c>
      <c r="G1147" s="192">
        <v>0.82120000000000004</v>
      </c>
      <c r="H1147" s="122" t="s">
        <v>1906</v>
      </c>
    </row>
    <row r="1148" spans="2:8" x14ac:dyDescent="0.3">
      <c r="B1148" s="183" t="s">
        <v>1524</v>
      </c>
      <c r="C1148" s="116" t="s">
        <v>1522</v>
      </c>
      <c r="D1148" s="117">
        <v>6.93</v>
      </c>
      <c r="E1148" s="191">
        <v>44000</v>
      </c>
      <c r="F1148" s="9" t="s">
        <v>99</v>
      </c>
      <c r="G1148" s="192">
        <v>1.2451000000000001</v>
      </c>
      <c r="H1148" s="122" t="s">
        <v>1906</v>
      </c>
    </row>
    <row r="1149" spans="2:8" x14ac:dyDescent="0.3">
      <c r="B1149" s="186" t="s">
        <v>1525</v>
      </c>
      <c r="C1149" s="19" t="s">
        <v>1522</v>
      </c>
      <c r="D1149" s="20">
        <v>10.35</v>
      </c>
      <c r="E1149" s="143">
        <v>44000</v>
      </c>
      <c r="F1149" s="21" t="s">
        <v>99</v>
      </c>
      <c r="G1149" s="22">
        <v>2.2671000000000001</v>
      </c>
      <c r="H1149" s="123" t="s">
        <v>1906</v>
      </c>
    </row>
    <row r="1150" spans="2:8" x14ac:dyDescent="0.3">
      <c r="B1150" s="183" t="s">
        <v>1526</v>
      </c>
      <c r="C1150" s="116" t="s">
        <v>1527</v>
      </c>
      <c r="D1150" s="117">
        <v>3.4</v>
      </c>
      <c r="E1150" s="191">
        <v>44000</v>
      </c>
      <c r="F1150" s="9" t="s">
        <v>99</v>
      </c>
      <c r="G1150" s="192">
        <v>0.55820000000000003</v>
      </c>
      <c r="H1150" s="122" t="s">
        <v>1906</v>
      </c>
    </row>
    <row r="1151" spans="2:8" x14ac:dyDescent="0.3">
      <c r="B1151" s="183" t="s">
        <v>1528</v>
      </c>
      <c r="C1151" s="116" t="s">
        <v>1527</v>
      </c>
      <c r="D1151" s="117">
        <v>4.71</v>
      </c>
      <c r="E1151" s="191">
        <v>44000</v>
      </c>
      <c r="F1151" s="9" t="s">
        <v>99</v>
      </c>
      <c r="G1151" s="192">
        <v>0.77470000000000006</v>
      </c>
      <c r="H1151" s="122" t="s">
        <v>1906</v>
      </c>
    </row>
    <row r="1152" spans="2:8" x14ac:dyDescent="0.3">
      <c r="B1152" s="183" t="s">
        <v>1529</v>
      </c>
      <c r="C1152" s="116" t="s">
        <v>1527</v>
      </c>
      <c r="D1152" s="117">
        <v>7.49</v>
      </c>
      <c r="E1152" s="191">
        <v>44000</v>
      </c>
      <c r="F1152" s="9" t="s">
        <v>99</v>
      </c>
      <c r="G1152" s="192">
        <v>1.274</v>
      </c>
      <c r="H1152" s="122" t="s">
        <v>1906</v>
      </c>
    </row>
    <row r="1153" spans="2:8" x14ac:dyDescent="0.3">
      <c r="B1153" s="186" t="s">
        <v>1530</v>
      </c>
      <c r="C1153" s="19" t="s">
        <v>1527</v>
      </c>
      <c r="D1153" s="20">
        <v>11.27</v>
      </c>
      <c r="E1153" s="143">
        <v>44000</v>
      </c>
      <c r="F1153" s="21" t="s">
        <v>99</v>
      </c>
      <c r="G1153" s="22">
        <v>2.2288000000000001</v>
      </c>
      <c r="H1153" s="123" t="s">
        <v>1906</v>
      </c>
    </row>
    <row r="1154" spans="2:8" x14ac:dyDescent="0.3">
      <c r="B1154" s="183" t="s">
        <v>1531</v>
      </c>
      <c r="C1154" s="116" t="s">
        <v>1532</v>
      </c>
      <c r="D1154" s="117">
        <v>2.2799999999999998</v>
      </c>
      <c r="E1154" s="191">
        <v>44000</v>
      </c>
      <c r="F1154" s="9" t="s">
        <v>99</v>
      </c>
      <c r="G1154" s="192">
        <v>0.3916</v>
      </c>
      <c r="H1154" s="122" t="s">
        <v>1906</v>
      </c>
    </row>
    <row r="1155" spans="2:8" x14ac:dyDescent="0.3">
      <c r="B1155" s="183" t="s">
        <v>1533</v>
      </c>
      <c r="C1155" s="116" t="s">
        <v>1532</v>
      </c>
      <c r="D1155" s="117">
        <v>2.94</v>
      </c>
      <c r="E1155" s="191">
        <v>44000</v>
      </c>
      <c r="F1155" s="9" t="s">
        <v>99</v>
      </c>
      <c r="G1155" s="192">
        <v>0.54910000000000003</v>
      </c>
      <c r="H1155" s="122" t="s">
        <v>1906</v>
      </c>
    </row>
    <row r="1156" spans="2:8" x14ac:dyDescent="0.3">
      <c r="B1156" s="183" t="s">
        <v>1534</v>
      </c>
      <c r="C1156" s="116" t="s">
        <v>1532</v>
      </c>
      <c r="D1156" s="117">
        <v>4.0599999999999996</v>
      </c>
      <c r="E1156" s="191">
        <v>44000</v>
      </c>
      <c r="F1156" s="9" t="s">
        <v>99</v>
      </c>
      <c r="G1156" s="192">
        <v>0.74519999999999997</v>
      </c>
      <c r="H1156" s="122" t="s">
        <v>1906</v>
      </c>
    </row>
    <row r="1157" spans="2:8" x14ac:dyDescent="0.3">
      <c r="B1157" s="186" t="s">
        <v>1535</v>
      </c>
      <c r="C1157" s="19" t="s">
        <v>1532</v>
      </c>
      <c r="D1157" s="20">
        <v>5.96</v>
      </c>
      <c r="E1157" s="143">
        <v>44000</v>
      </c>
      <c r="F1157" s="21" t="s">
        <v>99</v>
      </c>
      <c r="G1157" s="22">
        <v>1.0311999999999999</v>
      </c>
      <c r="H1157" s="123" t="s">
        <v>1906</v>
      </c>
    </row>
    <row r="1158" spans="2:8" x14ac:dyDescent="0.3">
      <c r="B1158" s="183" t="s">
        <v>1536</v>
      </c>
      <c r="C1158" s="116" t="s">
        <v>1537</v>
      </c>
      <c r="D1158" s="117">
        <v>2.1</v>
      </c>
      <c r="E1158" s="191">
        <v>44000</v>
      </c>
      <c r="F1158" s="9" t="s">
        <v>99</v>
      </c>
      <c r="G1158" s="192">
        <v>0.36059999999999998</v>
      </c>
      <c r="H1158" s="122" t="s">
        <v>1906</v>
      </c>
    </row>
    <row r="1159" spans="2:8" x14ac:dyDescent="0.3">
      <c r="B1159" s="183" t="s">
        <v>1538</v>
      </c>
      <c r="C1159" s="116" t="s">
        <v>1537</v>
      </c>
      <c r="D1159" s="117">
        <v>3.07</v>
      </c>
      <c r="E1159" s="191">
        <v>44000</v>
      </c>
      <c r="F1159" s="9" t="s">
        <v>99</v>
      </c>
      <c r="G1159" s="192">
        <v>0.52990000000000004</v>
      </c>
      <c r="H1159" s="122" t="s">
        <v>1906</v>
      </c>
    </row>
    <row r="1160" spans="2:8" x14ac:dyDescent="0.3">
      <c r="B1160" s="183" t="s">
        <v>1539</v>
      </c>
      <c r="C1160" s="116" t="s">
        <v>1537</v>
      </c>
      <c r="D1160" s="117">
        <v>5.05</v>
      </c>
      <c r="E1160" s="191">
        <v>44000</v>
      </c>
      <c r="F1160" s="9" t="s">
        <v>99</v>
      </c>
      <c r="G1160" s="192">
        <v>0.82450000000000001</v>
      </c>
      <c r="H1160" s="122" t="s">
        <v>1906</v>
      </c>
    </row>
    <row r="1161" spans="2:8" x14ac:dyDescent="0.3">
      <c r="B1161" s="186" t="s">
        <v>1540</v>
      </c>
      <c r="C1161" s="19" t="s">
        <v>1537</v>
      </c>
      <c r="D1161" s="20">
        <v>9.27</v>
      </c>
      <c r="E1161" s="143">
        <v>44000</v>
      </c>
      <c r="F1161" s="21" t="s">
        <v>99</v>
      </c>
      <c r="G1161" s="22">
        <v>1.5138</v>
      </c>
      <c r="H1161" s="123" t="s">
        <v>1906</v>
      </c>
    </row>
    <row r="1162" spans="2:8" x14ac:dyDescent="0.3">
      <c r="B1162" s="183" t="s">
        <v>1541</v>
      </c>
      <c r="C1162" s="116" t="s">
        <v>1542</v>
      </c>
      <c r="D1162" s="117">
        <v>3.33</v>
      </c>
      <c r="E1162" s="191">
        <v>44000</v>
      </c>
      <c r="F1162" s="9" t="s">
        <v>99</v>
      </c>
      <c r="G1162" s="192">
        <v>0.48320000000000002</v>
      </c>
      <c r="H1162" s="122" t="s">
        <v>1906</v>
      </c>
    </row>
    <row r="1163" spans="2:8" x14ac:dyDescent="0.3">
      <c r="B1163" s="183" t="s">
        <v>1543</v>
      </c>
      <c r="C1163" s="116" t="s">
        <v>1542</v>
      </c>
      <c r="D1163" s="117">
        <v>4.66</v>
      </c>
      <c r="E1163" s="191">
        <v>44000</v>
      </c>
      <c r="F1163" s="9" t="s">
        <v>99</v>
      </c>
      <c r="G1163" s="192">
        <v>0.71060000000000001</v>
      </c>
      <c r="H1163" s="122" t="s">
        <v>1906</v>
      </c>
    </row>
    <row r="1164" spans="2:8" x14ac:dyDescent="0.3">
      <c r="B1164" s="183" t="s">
        <v>1544</v>
      </c>
      <c r="C1164" s="116" t="s">
        <v>1542</v>
      </c>
      <c r="D1164" s="117">
        <v>6.94</v>
      </c>
      <c r="E1164" s="191">
        <v>44000</v>
      </c>
      <c r="F1164" s="9" t="s">
        <v>99</v>
      </c>
      <c r="G1164" s="192">
        <v>1.1181000000000001</v>
      </c>
      <c r="H1164" s="122" t="s">
        <v>1906</v>
      </c>
    </row>
    <row r="1165" spans="2:8" x14ac:dyDescent="0.3">
      <c r="B1165" s="186" t="s">
        <v>1545</v>
      </c>
      <c r="C1165" s="19" t="s">
        <v>1542</v>
      </c>
      <c r="D1165" s="20">
        <v>11.86</v>
      </c>
      <c r="E1165" s="143">
        <v>44000</v>
      </c>
      <c r="F1165" s="21" t="s">
        <v>99</v>
      </c>
      <c r="G1165" s="22">
        <v>2.1017999999999999</v>
      </c>
      <c r="H1165" s="123" t="s">
        <v>1906</v>
      </c>
    </row>
    <row r="1166" spans="2:8" x14ac:dyDescent="0.3">
      <c r="B1166" s="183" t="s">
        <v>1546</v>
      </c>
      <c r="C1166" s="116" t="s">
        <v>1547</v>
      </c>
      <c r="D1166" s="117">
        <v>5.81</v>
      </c>
      <c r="E1166" s="191">
        <v>44000</v>
      </c>
      <c r="F1166" s="9" t="s">
        <v>99</v>
      </c>
      <c r="G1166" s="192">
        <v>0.7369</v>
      </c>
      <c r="H1166" s="122" t="s">
        <v>1905</v>
      </c>
    </row>
    <row r="1167" spans="2:8" x14ac:dyDescent="0.3">
      <c r="B1167" s="183" t="s">
        <v>1548</v>
      </c>
      <c r="C1167" s="116" t="s">
        <v>1547</v>
      </c>
      <c r="D1167" s="117">
        <v>12.66</v>
      </c>
      <c r="E1167" s="191">
        <v>44000</v>
      </c>
      <c r="F1167" s="9" t="s">
        <v>99</v>
      </c>
      <c r="G1167" s="192">
        <v>1.2613000000000001</v>
      </c>
      <c r="H1167" s="122" t="s">
        <v>1905</v>
      </c>
    </row>
    <row r="1168" spans="2:8" x14ac:dyDescent="0.3">
      <c r="B1168" s="183" t="s">
        <v>1549</v>
      </c>
      <c r="C1168" s="116" t="s">
        <v>1547</v>
      </c>
      <c r="D1168" s="117">
        <v>19.47</v>
      </c>
      <c r="E1168" s="191">
        <v>44000</v>
      </c>
      <c r="F1168" s="9" t="s">
        <v>99</v>
      </c>
      <c r="G1168" s="192">
        <v>2.2591000000000001</v>
      </c>
      <c r="H1168" s="122" t="s">
        <v>1905</v>
      </c>
    </row>
    <row r="1169" spans="2:8" x14ac:dyDescent="0.3">
      <c r="B1169" s="186" t="s">
        <v>1550</v>
      </c>
      <c r="C1169" s="19" t="s">
        <v>1547</v>
      </c>
      <c r="D1169" s="20">
        <v>41.85</v>
      </c>
      <c r="E1169" s="143">
        <v>70112</v>
      </c>
      <c r="F1169" s="21" t="s">
        <v>99</v>
      </c>
      <c r="G1169" s="22">
        <v>5.2651000000000003</v>
      </c>
      <c r="H1169" s="123" t="s">
        <v>1905</v>
      </c>
    </row>
    <row r="1170" spans="2:8" x14ac:dyDescent="0.3">
      <c r="B1170" s="183" t="s">
        <v>1551</v>
      </c>
      <c r="C1170" s="116" t="s">
        <v>1552</v>
      </c>
      <c r="D1170" s="117">
        <v>7.98</v>
      </c>
      <c r="E1170" s="191">
        <v>44000</v>
      </c>
      <c r="F1170" s="9" t="s">
        <v>99</v>
      </c>
      <c r="G1170" s="192">
        <v>0.50370000000000004</v>
      </c>
      <c r="H1170" s="122" t="s">
        <v>1926</v>
      </c>
    </row>
    <row r="1171" spans="2:8" x14ac:dyDescent="0.3">
      <c r="B1171" s="183" t="s">
        <v>1553</v>
      </c>
      <c r="C1171" s="116" t="s">
        <v>1552</v>
      </c>
      <c r="D1171" s="117">
        <v>10.84</v>
      </c>
      <c r="E1171" s="191">
        <v>44000</v>
      </c>
      <c r="F1171" s="9" t="s">
        <v>99</v>
      </c>
      <c r="G1171" s="192">
        <v>0.65339999999999998</v>
      </c>
      <c r="H1171" s="122" t="s">
        <v>1926</v>
      </c>
    </row>
    <row r="1172" spans="2:8" x14ac:dyDescent="0.3">
      <c r="B1172" s="183" t="s">
        <v>1554</v>
      </c>
      <c r="C1172" s="116" t="s">
        <v>1552</v>
      </c>
      <c r="D1172" s="117">
        <v>14.64</v>
      </c>
      <c r="E1172" s="191">
        <v>44000</v>
      </c>
      <c r="F1172" s="9" t="s">
        <v>99</v>
      </c>
      <c r="G1172" s="192">
        <v>0.97629999999999995</v>
      </c>
      <c r="H1172" s="122" t="s">
        <v>1926</v>
      </c>
    </row>
    <row r="1173" spans="2:8" x14ac:dyDescent="0.3">
      <c r="B1173" s="186" t="s">
        <v>1555</v>
      </c>
      <c r="C1173" s="19" t="s">
        <v>1552</v>
      </c>
      <c r="D1173" s="20">
        <v>26.32</v>
      </c>
      <c r="E1173" s="143">
        <v>44000</v>
      </c>
      <c r="F1173" s="21" t="s">
        <v>99</v>
      </c>
      <c r="G1173" s="22">
        <v>2.0554999999999999</v>
      </c>
      <c r="H1173" s="123" t="s">
        <v>1926</v>
      </c>
    </row>
    <row r="1174" spans="2:8" x14ac:dyDescent="0.3">
      <c r="B1174" s="183" t="s">
        <v>1556</v>
      </c>
      <c r="C1174" s="116" t="s">
        <v>1557</v>
      </c>
      <c r="D1174" s="117">
        <v>5.03</v>
      </c>
      <c r="E1174" s="191">
        <v>44000</v>
      </c>
      <c r="F1174" s="9" t="s">
        <v>99</v>
      </c>
      <c r="G1174" s="192">
        <v>0.35149999999999998</v>
      </c>
      <c r="H1174" s="122" t="s">
        <v>1926</v>
      </c>
    </row>
    <row r="1175" spans="2:8" x14ac:dyDescent="0.3">
      <c r="B1175" s="183" t="s">
        <v>1558</v>
      </c>
      <c r="C1175" s="116" t="s">
        <v>1557</v>
      </c>
      <c r="D1175" s="117">
        <v>6.55</v>
      </c>
      <c r="E1175" s="191">
        <v>44000</v>
      </c>
      <c r="F1175" s="9" t="s">
        <v>99</v>
      </c>
      <c r="G1175" s="192">
        <v>0.44719999999999999</v>
      </c>
      <c r="H1175" s="122" t="s">
        <v>1926</v>
      </c>
    </row>
    <row r="1176" spans="2:8" x14ac:dyDescent="0.3">
      <c r="B1176" s="183" t="s">
        <v>1559</v>
      </c>
      <c r="C1176" s="116" t="s">
        <v>1557</v>
      </c>
      <c r="D1176" s="117">
        <v>11.15</v>
      </c>
      <c r="E1176" s="191">
        <v>44000</v>
      </c>
      <c r="F1176" s="9" t="s">
        <v>99</v>
      </c>
      <c r="G1176" s="192">
        <v>0.81830000000000003</v>
      </c>
      <c r="H1176" s="122" t="s">
        <v>1926</v>
      </c>
    </row>
    <row r="1177" spans="2:8" x14ac:dyDescent="0.3">
      <c r="B1177" s="186" t="s">
        <v>1560</v>
      </c>
      <c r="C1177" s="19" t="s">
        <v>1557</v>
      </c>
      <c r="D1177" s="20">
        <v>21.28</v>
      </c>
      <c r="E1177" s="143">
        <v>44000</v>
      </c>
      <c r="F1177" s="21" t="s">
        <v>99</v>
      </c>
      <c r="G1177" s="22">
        <v>1.7223999999999999</v>
      </c>
      <c r="H1177" s="123" t="s">
        <v>1926</v>
      </c>
    </row>
    <row r="1178" spans="2:8" x14ac:dyDescent="0.3">
      <c r="B1178" s="183" t="s">
        <v>1561</v>
      </c>
      <c r="C1178" s="116" t="s">
        <v>1562</v>
      </c>
      <c r="D1178" s="117">
        <v>4.5999999999999996</v>
      </c>
      <c r="E1178" s="191">
        <v>44000</v>
      </c>
      <c r="F1178" s="9" t="s">
        <v>99</v>
      </c>
      <c r="G1178" s="192">
        <v>0.32579999999999998</v>
      </c>
      <c r="H1178" s="122" t="s">
        <v>1926</v>
      </c>
    </row>
    <row r="1179" spans="2:8" x14ac:dyDescent="0.3">
      <c r="B1179" s="183" t="s">
        <v>1563</v>
      </c>
      <c r="C1179" s="116" t="s">
        <v>1562</v>
      </c>
      <c r="D1179" s="117">
        <v>6.1</v>
      </c>
      <c r="E1179" s="191">
        <v>44000</v>
      </c>
      <c r="F1179" s="9" t="s">
        <v>99</v>
      </c>
      <c r="G1179" s="192">
        <v>0.42449999999999999</v>
      </c>
      <c r="H1179" s="122" t="s">
        <v>1926</v>
      </c>
    </row>
    <row r="1180" spans="2:8" x14ac:dyDescent="0.3">
      <c r="B1180" s="183" t="s">
        <v>1564</v>
      </c>
      <c r="C1180" s="116" t="s">
        <v>1562</v>
      </c>
      <c r="D1180" s="117">
        <v>12.62</v>
      </c>
      <c r="E1180" s="191">
        <v>44000</v>
      </c>
      <c r="F1180" s="9" t="s">
        <v>99</v>
      </c>
      <c r="G1180" s="192">
        <v>0.88100000000000001</v>
      </c>
      <c r="H1180" s="122" t="s">
        <v>1926</v>
      </c>
    </row>
    <row r="1181" spans="2:8" x14ac:dyDescent="0.3">
      <c r="B1181" s="186" t="s">
        <v>1565</v>
      </c>
      <c r="C1181" s="19" t="s">
        <v>1562</v>
      </c>
      <c r="D1181" s="20">
        <v>12.62</v>
      </c>
      <c r="E1181" s="143">
        <v>44000</v>
      </c>
      <c r="F1181" s="21" t="s">
        <v>99</v>
      </c>
      <c r="G1181" s="22">
        <v>3.8519999999999999</v>
      </c>
      <c r="H1181" s="123" t="s">
        <v>1926</v>
      </c>
    </row>
    <row r="1182" spans="2:8" x14ac:dyDescent="0.3">
      <c r="B1182" s="183" t="s">
        <v>1566</v>
      </c>
      <c r="C1182" s="116" t="s">
        <v>1567</v>
      </c>
      <c r="D1182" s="117">
        <v>5.73</v>
      </c>
      <c r="E1182" s="191">
        <v>44000</v>
      </c>
      <c r="F1182" s="9" t="s">
        <v>99</v>
      </c>
      <c r="G1182" s="192">
        <v>0.39389999999999997</v>
      </c>
      <c r="H1182" s="122" t="s">
        <v>1926</v>
      </c>
    </row>
    <row r="1183" spans="2:8" x14ac:dyDescent="0.3">
      <c r="B1183" s="183" t="s">
        <v>1568</v>
      </c>
      <c r="C1183" s="116" t="s">
        <v>1567</v>
      </c>
      <c r="D1183" s="117">
        <v>7.44</v>
      </c>
      <c r="E1183" s="191">
        <v>44000</v>
      </c>
      <c r="F1183" s="9" t="s">
        <v>99</v>
      </c>
      <c r="G1183" s="192">
        <v>0.49419999999999997</v>
      </c>
      <c r="H1183" s="122" t="s">
        <v>1926</v>
      </c>
    </row>
    <row r="1184" spans="2:8" x14ac:dyDescent="0.3">
      <c r="B1184" s="183" t="s">
        <v>1569</v>
      </c>
      <c r="C1184" s="116" t="s">
        <v>1567</v>
      </c>
      <c r="D1184" s="117">
        <v>12.05</v>
      </c>
      <c r="E1184" s="191">
        <v>44000</v>
      </c>
      <c r="F1184" s="9" t="s">
        <v>99</v>
      </c>
      <c r="G1184" s="192">
        <v>0.84599999999999997</v>
      </c>
      <c r="H1184" s="122" t="s">
        <v>1926</v>
      </c>
    </row>
    <row r="1185" spans="2:8" x14ac:dyDescent="0.3">
      <c r="B1185" s="186" t="s">
        <v>1570</v>
      </c>
      <c r="C1185" s="19" t="s">
        <v>1567</v>
      </c>
      <c r="D1185" s="20">
        <v>20.05</v>
      </c>
      <c r="E1185" s="143">
        <v>44000</v>
      </c>
      <c r="F1185" s="21" t="s">
        <v>99</v>
      </c>
      <c r="G1185" s="22">
        <v>1.5790999999999999</v>
      </c>
      <c r="H1185" s="123" t="s">
        <v>1926</v>
      </c>
    </row>
    <row r="1186" spans="2:8" x14ac:dyDescent="0.3">
      <c r="B1186" s="183" t="s">
        <v>1571</v>
      </c>
      <c r="C1186" s="116" t="s">
        <v>1572</v>
      </c>
      <c r="D1186" s="117">
        <v>3.4</v>
      </c>
      <c r="E1186" s="191">
        <v>44000</v>
      </c>
      <c r="F1186" s="9" t="s">
        <v>99</v>
      </c>
      <c r="G1186" s="192">
        <v>0.25209999999999999</v>
      </c>
      <c r="H1186" s="122" t="s">
        <v>1926</v>
      </c>
    </row>
    <row r="1187" spans="2:8" x14ac:dyDescent="0.3">
      <c r="B1187" s="183" t="s">
        <v>1573</v>
      </c>
      <c r="C1187" s="116" t="s">
        <v>1572</v>
      </c>
      <c r="D1187" s="117">
        <v>4.6399999999999997</v>
      </c>
      <c r="E1187" s="191">
        <v>44000</v>
      </c>
      <c r="F1187" s="9" t="s">
        <v>99</v>
      </c>
      <c r="G1187" s="192">
        <v>0.33950000000000002</v>
      </c>
      <c r="H1187" s="122" t="s">
        <v>1926</v>
      </c>
    </row>
    <row r="1188" spans="2:8" x14ac:dyDescent="0.3">
      <c r="B1188" s="183" t="s">
        <v>1574</v>
      </c>
      <c r="C1188" s="116" t="s">
        <v>1572</v>
      </c>
      <c r="D1188" s="117">
        <v>7.28</v>
      </c>
      <c r="E1188" s="191">
        <v>44000</v>
      </c>
      <c r="F1188" s="9" t="s">
        <v>99</v>
      </c>
      <c r="G1188" s="192">
        <v>0.62929999999999997</v>
      </c>
      <c r="H1188" s="122" t="s">
        <v>1926</v>
      </c>
    </row>
    <row r="1189" spans="2:8" x14ac:dyDescent="0.3">
      <c r="B1189" s="186" t="s">
        <v>1575</v>
      </c>
      <c r="C1189" s="19" t="s">
        <v>1572</v>
      </c>
      <c r="D1189" s="20">
        <v>9.7100000000000009</v>
      </c>
      <c r="E1189" s="143">
        <v>44000</v>
      </c>
      <c r="F1189" s="21" t="s">
        <v>99</v>
      </c>
      <c r="G1189" s="22">
        <v>0.99890000000000001</v>
      </c>
      <c r="H1189" s="123" t="s">
        <v>1926</v>
      </c>
    </row>
    <row r="1190" spans="2:8" x14ac:dyDescent="0.3">
      <c r="B1190" s="183" t="s">
        <v>1576</v>
      </c>
      <c r="C1190" s="116" t="s">
        <v>1577</v>
      </c>
      <c r="D1190" s="117">
        <v>3.89</v>
      </c>
      <c r="E1190" s="191">
        <v>44000</v>
      </c>
      <c r="F1190" s="9" t="s">
        <v>99</v>
      </c>
      <c r="G1190" s="192">
        <v>0.38529999999999998</v>
      </c>
      <c r="H1190" s="122" t="s">
        <v>1926</v>
      </c>
    </row>
    <row r="1191" spans="2:8" x14ac:dyDescent="0.3">
      <c r="B1191" s="183" t="s">
        <v>1578</v>
      </c>
      <c r="C1191" s="116" t="s">
        <v>1577</v>
      </c>
      <c r="D1191" s="117">
        <v>4.58</v>
      </c>
      <c r="E1191" s="191">
        <v>44000</v>
      </c>
      <c r="F1191" s="9" t="s">
        <v>99</v>
      </c>
      <c r="G1191" s="192">
        <v>0.5746</v>
      </c>
      <c r="H1191" s="122" t="s">
        <v>1926</v>
      </c>
    </row>
    <row r="1192" spans="2:8" x14ac:dyDescent="0.3">
      <c r="B1192" s="183" t="s">
        <v>1579</v>
      </c>
      <c r="C1192" s="116" t="s">
        <v>1577</v>
      </c>
      <c r="D1192" s="117">
        <v>5.32</v>
      </c>
      <c r="E1192" s="191">
        <v>44000</v>
      </c>
      <c r="F1192" s="9" t="s">
        <v>99</v>
      </c>
      <c r="G1192" s="192">
        <v>0.81279999999999997</v>
      </c>
      <c r="H1192" s="122" t="s">
        <v>1926</v>
      </c>
    </row>
    <row r="1193" spans="2:8" x14ac:dyDescent="0.3">
      <c r="B1193" s="186" t="s">
        <v>1580</v>
      </c>
      <c r="C1193" s="19" t="s">
        <v>1577</v>
      </c>
      <c r="D1193" s="20">
        <v>8.0399999999999991</v>
      </c>
      <c r="E1193" s="143">
        <v>44000</v>
      </c>
      <c r="F1193" s="21" t="s">
        <v>99</v>
      </c>
      <c r="G1193" s="22">
        <v>1.2690999999999999</v>
      </c>
      <c r="H1193" s="123" t="s">
        <v>1926</v>
      </c>
    </row>
    <row r="1194" spans="2:8" x14ac:dyDescent="0.3">
      <c r="B1194" s="183" t="s">
        <v>1581</v>
      </c>
      <c r="C1194" s="116" t="s">
        <v>1582</v>
      </c>
      <c r="D1194" s="117">
        <v>6.45</v>
      </c>
      <c r="E1194" s="191">
        <v>44000</v>
      </c>
      <c r="F1194" s="9" t="s">
        <v>99</v>
      </c>
      <c r="G1194" s="192">
        <v>0.42720000000000002</v>
      </c>
      <c r="H1194" s="122" t="s">
        <v>1926</v>
      </c>
    </row>
    <row r="1195" spans="2:8" x14ac:dyDescent="0.3">
      <c r="B1195" s="183" t="s">
        <v>1583</v>
      </c>
      <c r="C1195" s="116" t="s">
        <v>1582</v>
      </c>
      <c r="D1195" s="117">
        <v>9.0299999999999994</v>
      </c>
      <c r="E1195" s="191">
        <v>44000</v>
      </c>
      <c r="F1195" s="9" t="s">
        <v>99</v>
      </c>
      <c r="G1195" s="192">
        <v>0.64859999999999995</v>
      </c>
      <c r="H1195" s="122" t="s">
        <v>1926</v>
      </c>
    </row>
    <row r="1196" spans="2:8" x14ac:dyDescent="0.3">
      <c r="B1196" s="183" t="s">
        <v>1584</v>
      </c>
      <c r="C1196" s="116" t="s">
        <v>1582</v>
      </c>
      <c r="D1196" s="117">
        <v>11.08</v>
      </c>
      <c r="E1196" s="191">
        <v>44000</v>
      </c>
      <c r="F1196" s="9" t="s">
        <v>99</v>
      </c>
      <c r="G1196" s="192">
        <v>0.93669999999999998</v>
      </c>
      <c r="H1196" s="122" t="s">
        <v>1926</v>
      </c>
    </row>
    <row r="1197" spans="2:8" x14ac:dyDescent="0.3">
      <c r="B1197" s="186" t="s">
        <v>1585</v>
      </c>
      <c r="C1197" s="19" t="s">
        <v>1582</v>
      </c>
      <c r="D1197" s="20">
        <v>24.26</v>
      </c>
      <c r="E1197" s="143">
        <v>44000</v>
      </c>
      <c r="F1197" s="21" t="s">
        <v>99</v>
      </c>
      <c r="G1197" s="22">
        <v>2.2498</v>
      </c>
      <c r="H1197" s="123" t="s">
        <v>1926</v>
      </c>
    </row>
    <row r="1198" spans="2:8" x14ac:dyDescent="0.3">
      <c r="B1198" s="183" t="s">
        <v>1586</v>
      </c>
      <c r="C1198" s="116" t="s">
        <v>1587</v>
      </c>
      <c r="D1198" s="117">
        <v>6.07</v>
      </c>
      <c r="E1198" s="191">
        <v>44000</v>
      </c>
      <c r="F1198" s="9" t="s">
        <v>99</v>
      </c>
      <c r="G1198" s="192">
        <v>0.38979999999999998</v>
      </c>
      <c r="H1198" s="122" t="s">
        <v>1926</v>
      </c>
    </row>
    <row r="1199" spans="2:8" x14ac:dyDescent="0.3">
      <c r="B1199" s="183" t="s">
        <v>1588</v>
      </c>
      <c r="C1199" s="116" t="s">
        <v>1587</v>
      </c>
      <c r="D1199" s="117">
        <v>8.18</v>
      </c>
      <c r="E1199" s="191">
        <v>44000</v>
      </c>
      <c r="F1199" s="9" t="s">
        <v>99</v>
      </c>
      <c r="G1199" s="192">
        <v>0.48270000000000002</v>
      </c>
      <c r="H1199" s="122" t="s">
        <v>1926</v>
      </c>
    </row>
    <row r="1200" spans="2:8" x14ac:dyDescent="0.3">
      <c r="B1200" s="183" t="s">
        <v>1589</v>
      </c>
      <c r="C1200" s="116" t="s">
        <v>1587</v>
      </c>
      <c r="D1200" s="117">
        <v>11.61</v>
      </c>
      <c r="E1200" s="191">
        <v>44000</v>
      </c>
      <c r="F1200" s="9" t="s">
        <v>99</v>
      </c>
      <c r="G1200" s="192">
        <v>0.78549999999999998</v>
      </c>
      <c r="H1200" s="122" t="s">
        <v>1926</v>
      </c>
    </row>
    <row r="1201" spans="2:8" x14ac:dyDescent="0.3">
      <c r="B1201" s="186" t="s">
        <v>1590</v>
      </c>
      <c r="C1201" s="19" t="s">
        <v>1587</v>
      </c>
      <c r="D1201" s="20">
        <v>25.55</v>
      </c>
      <c r="E1201" s="143">
        <v>44000</v>
      </c>
      <c r="F1201" s="21" t="s">
        <v>99</v>
      </c>
      <c r="G1201" s="22">
        <v>2.6339000000000001</v>
      </c>
      <c r="H1201" s="123" t="s">
        <v>1926</v>
      </c>
    </row>
    <row r="1202" spans="2:8" x14ac:dyDescent="0.3">
      <c r="B1202" s="183" t="s">
        <v>1591</v>
      </c>
      <c r="C1202" s="116" t="s">
        <v>1592</v>
      </c>
      <c r="D1202" s="117">
        <v>10.55</v>
      </c>
      <c r="E1202" s="191">
        <v>44000</v>
      </c>
      <c r="F1202" s="9" t="s">
        <v>99</v>
      </c>
      <c r="G1202" s="192">
        <v>0.71389999999999998</v>
      </c>
      <c r="H1202" s="122" t="s">
        <v>1926</v>
      </c>
    </row>
    <row r="1203" spans="2:8" x14ac:dyDescent="0.3">
      <c r="B1203" s="183" t="s">
        <v>1593</v>
      </c>
      <c r="C1203" s="116" t="s">
        <v>1592</v>
      </c>
      <c r="D1203" s="117">
        <v>11.53</v>
      </c>
      <c r="E1203" s="191">
        <v>44000</v>
      </c>
      <c r="F1203" s="9" t="s">
        <v>99</v>
      </c>
      <c r="G1203" s="192">
        <v>0.97209999999999996</v>
      </c>
      <c r="H1203" s="122" t="s">
        <v>1926</v>
      </c>
    </row>
    <row r="1204" spans="2:8" x14ac:dyDescent="0.3">
      <c r="B1204" s="183" t="s">
        <v>1594</v>
      </c>
      <c r="C1204" s="116" t="s">
        <v>1592</v>
      </c>
      <c r="D1204" s="117">
        <v>16.55</v>
      </c>
      <c r="E1204" s="191">
        <v>44000</v>
      </c>
      <c r="F1204" s="9" t="s">
        <v>99</v>
      </c>
      <c r="G1204" s="192">
        <v>1.5085999999999999</v>
      </c>
      <c r="H1204" s="122" t="s">
        <v>1926</v>
      </c>
    </row>
    <row r="1205" spans="2:8" x14ac:dyDescent="0.3">
      <c r="B1205" s="186" t="s">
        <v>1595</v>
      </c>
      <c r="C1205" s="19" t="s">
        <v>1592</v>
      </c>
      <c r="D1205" s="20">
        <v>30.41</v>
      </c>
      <c r="E1205" s="143">
        <v>44756</v>
      </c>
      <c r="F1205" s="21" t="s">
        <v>99</v>
      </c>
      <c r="G1205" s="22">
        <v>2.7694999999999999</v>
      </c>
      <c r="H1205" s="123" t="s">
        <v>1926</v>
      </c>
    </row>
    <row r="1206" spans="2:8" x14ac:dyDescent="0.3">
      <c r="B1206" s="183" t="s">
        <v>1596</v>
      </c>
      <c r="C1206" s="116" t="s">
        <v>1597</v>
      </c>
      <c r="D1206" s="117">
        <v>4.7300000000000004</v>
      </c>
      <c r="E1206" s="191">
        <v>44000</v>
      </c>
      <c r="F1206" s="9" t="s">
        <v>99</v>
      </c>
      <c r="G1206" s="192">
        <v>0.37069999999999997</v>
      </c>
      <c r="H1206" s="122" t="s">
        <v>1926</v>
      </c>
    </row>
    <row r="1207" spans="2:8" x14ac:dyDescent="0.3">
      <c r="B1207" s="183" t="s">
        <v>1598</v>
      </c>
      <c r="C1207" s="116" t="s">
        <v>1597</v>
      </c>
      <c r="D1207" s="117">
        <v>5.14</v>
      </c>
      <c r="E1207" s="191">
        <v>44000</v>
      </c>
      <c r="F1207" s="9" t="s">
        <v>99</v>
      </c>
      <c r="G1207" s="192">
        <v>0.50419999999999998</v>
      </c>
      <c r="H1207" s="122" t="s">
        <v>1926</v>
      </c>
    </row>
    <row r="1208" spans="2:8" x14ac:dyDescent="0.3">
      <c r="B1208" s="183" t="s">
        <v>1599</v>
      </c>
      <c r="C1208" s="116" t="s">
        <v>1597</v>
      </c>
      <c r="D1208" s="117">
        <v>7.12</v>
      </c>
      <c r="E1208" s="191">
        <v>44000</v>
      </c>
      <c r="F1208" s="9" t="s">
        <v>99</v>
      </c>
      <c r="G1208" s="192">
        <v>0.68559999999999999</v>
      </c>
      <c r="H1208" s="122" t="s">
        <v>1926</v>
      </c>
    </row>
    <row r="1209" spans="2:8" x14ac:dyDescent="0.3">
      <c r="B1209" s="186" t="s">
        <v>1600</v>
      </c>
      <c r="C1209" s="19" t="s">
        <v>1597</v>
      </c>
      <c r="D1209" s="20">
        <v>9</v>
      </c>
      <c r="E1209" s="143">
        <v>44000</v>
      </c>
      <c r="F1209" s="21" t="s">
        <v>99</v>
      </c>
      <c r="G1209" s="22">
        <v>1.3801000000000001</v>
      </c>
      <c r="H1209" s="123" t="s">
        <v>1926</v>
      </c>
    </row>
    <row r="1210" spans="2:8" x14ac:dyDescent="0.3">
      <c r="B1210" s="183" t="s">
        <v>1601</v>
      </c>
      <c r="C1210" s="116" t="s">
        <v>1602</v>
      </c>
      <c r="D1210" s="117">
        <v>10.28</v>
      </c>
      <c r="E1210" s="191">
        <v>44000</v>
      </c>
      <c r="F1210" s="9" t="s">
        <v>99</v>
      </c>
      <c r="G1210" s="192">
        <v>0.60170000000000001</v>
      </c>
      <c r="H1210" s="122" t="s">
        <v>1926</v>
      </c>
    </row>
    <row r="1211" spans="2:8" x14ac:dyDescent="0.3">
      <c r="B1211" s="183" t="s">
        <v>1603</v>
      </c>
      <c r="C1211" s="116" t="s">
        <v>1602</v>
      </c>
      <c r="D1211" s="117">
        <v>10.78</v>
      </c>
      <c r="E1211" s="191">
        <v>44000</v>
      </c>
      <c r="F1211" s="9" t="s">
        <v>99</v>
      </c>
      <c r="G1211" s="192">
        <v>0.621</v>
      </c>
      <c r="H1211" s="122" t="s">
        <v>1926</v>
      </c>
    </row>
    <row r="1212" spans="2:8" x14ac:dyDescent="0.3">
      <c r="B1212" s="183" t="s">
        <v>1604</v>
      </c>
      <c r="C1212" s="116" t="s">
        <v>1602</v>
      </c>
      <c r="D1212" s="117">
        <v>18.7</v>
      </c>
      <c r="E1212" s="191">
        <v>44000</v>
      </c>
      <c r="F1212" s="9" t="s">
        <v>99</v>
      </c>
      <c r="G1212" s="192">
        <v>1.1140000000000001</v>
      </c>
      <c r="H1212" s="122" t="s">
        <v>1926</v>
      </c>
    </row>
    <row r="1213" spans="2:8" x14ac:dyDescent="0.3">
      <c r="B1213" s="186" t="s">
        <v>1605</v>
      </c>
      <c r="C1213" s="19" t="s">
        <v>1602</v>
      </c>
      <c r="D1213" s="20">
        <v>27.16</v>
      </c>
      <c r="E1213" s="143">
        <v>44000</v>
      </c>
      <c r="F1213" s="21" t="s">
        <v>99</v>
      </c>
      <c r="G1213" s="22">
        <v>2.2401</v>
      </c>
      <c r="H1213" s="123" t="s">
        <v>1926</v>
      </c>
    </row>
    <row r="1214" spans="2:8" x14ac:dyDescent="0.3">
      <c r="B1214" s="183" t="s">
        <v>1606</v>
      </c>
      <c r="C1214" s="116" t="s">
        <v>1607</v>
      </c>
      <c r="D1214" s="117">
        <v>5.24</v>
      </c>
      <c r="E1214" s="191">
        <v>44000</v>
      </c>
      <c r="F1214" s="9" t="s">
        <v>99</v>
      </c>
      <c r="G1214" s="192">
        <v>0.51359999999999995</v>
      </c>
      <c r="H1214" s="122" t="s">
        <v>1926</v>
      </c>
    </row>
    <row r="1215" spans="2:8" x14ac:dyDescent="0.3">
      <c r="B1215" s="183" t="s">
        <v>1608</v>
      </c>
      <c r="C1215" s="116" t="s">
        <v>1607</v>
      </c>
      <c r="D1215" s="117">
        <v>6.17</v>
      </c>
      <c r="E1215" s="191">
        <v>44000</v>
      </c>
      <c r="F1215" s="9" t="s">
        <v>99</v>
      </c>
      <c r="G1215" s="192">
        <v>0.59889999999999999</v>
      </c>
      <c r="H1215" s="122" t="s">
        <v>1926</v>
      </c>
    </row>
    <row r="1216" spans="2:8" x14ac:dyDescent="0.3">
      <c r="B1216" s="183" t="s">
        <v>1609</v>
      </c>
      <c r="C1216" s="116" t="s">
        <v>1607</v>
      </c>
      <c r="D1216" s="117">
        <v>6.89</v>
      </c>
      <c r="E1216" s="191">
        <v>44000</v>
      </c>
      <c r="F1216" s="9" t="s">
        <v>99</v>
      </c>
      <c r="G1216" s="192">
        <v>0.97709999999999997</v>
      </c>
      <c r="H1216" s="122" t="s">
        <v>1926</v>
      </c>
    </row>
    <row r="1217" spans="2:8" x14ac:dyDescent="0.3">
      <c r="B1217" s="186" t="s">
        <v>1610</v>
      </c>
      <c r="C1217" s="19" t="s">
        <v>1607</v>
      </c>
      <c r="D1217" s="20">
        <v>6.89</v>
      </c>
      <c r="E1217" s="143">
        <v>44000</v>
      </c>
      <c r="F1217" s="21" t="s">
        <v>99</v>
      </c>
      <c r="G1217" s="22">
        <v>1.5027999999999999</v>
      </c>
      <c r="H1217" s="123" t="s">
        <v>1926</v>
      </c>
    </row>
    <row r="1218" spans="2:8" x14ac:dyDescent="0.3">
      <c r="B1218" s="183" t="s">
        <v>1611</v>
      </c>
      <c r="C1218" s="116" t="s">
        <v>1612</v>
      </c>
      <c r="D1218" s="117">
        <v>2.15</v>
      </c>
      <c r="E1218" s="191">
        <v>44000</v>
      </c>
      <c r="F1218" s="9" t="s">
        <v>99</v>
      </c>
      <c r="G1218" s="192">
        <v>0.2492</v>
      </c>
      <c r="H1218" s="122" t="s">
        <v>1926</v>
      </c>
    </row>
    <row r="1219" spans="2:8" x14ac:dyDescent="0.3">
      <c r="B1219" s="183" t="s">
        <v>1613</v>
      </c>
      <c r="C1219" s="116" t="s">
        <v>1612</v>
      </c>
      <c r="D1219" s="117">
        <v>2.19</v>
      </c>
      <c r="E1219" s="191">
        <v>44000</v>
      </c>
      <c r="F1219" s="9" t="s">
        <v>99</v>
      </c>
      <c r="G1219" s="192">
        <v>0.3906</v>
      </c>
      <c r="H1219" s="122" t="s">
        <v>1926</v>
      </c>
    </row>
    <row r="1220" spans="2:8" x14ac:dyDescent="0.3">
      <c r="B1220" s="183" t="s">
        <v>1614</v>
      </c>
      <c r="C1220" s="116" t="s">
        <v>1612</v>
      </c>
      <c r="D1220" s="117">
        <v>3.12</v>
      </c>
      <c r="E1220" s="191">
        <v>44000</v>
      </c>
      <c r="F1220" s="9" t="s">
        <v>99</v>
      </c>
      <c r="G1220" s="192">
        <v>0.63390000000000002</v>
      </c>
      <c r="H1220" s="122" t="s">
        <v>1926</v>
      </c>
    </row>
    <row r="1221" spans="2:8" x14ac:dyDescent="0.3">
      <c r="B1221" s="186" t="s">
        <v>1615</v>
      </c>
      <c r="C1221" s="19" t="s">
        <v>1612</v>
      </c>
      <c r="D1221" s="20">
        <v>6.74</v>
      </c>
      <c r="E1221" s="143">
        <v>44000</v>
      </c>
      <c r="F1221" s="21" t="s">
        <v>99</v>
      </c>
      <c r="G1221" s="22">
        <v>1.2718</v>
      </c>
      <c r="H1221" s="123" t="s">
        <v>1926</v>
      </c>
    </row>
    <row r="1222" spans="2:8" x14ac:dyDescent="0.3">
      <c r="B1222" s="183" t="s">
        <v>1616</v>
      </c>
      <c r="C1222" s="116" t="s">
        <v>1617</v>
      </c>
      <c r="D1222" s="117">
        <v>8.44</v>
      </c>
      <c r="E1222" s="191">
        <v>44000</v>
      </c>
      <c r="F1222" s="9" t="s">
        <v>99</v>
      </c>
      <c r="G1222" s="192">
        <v>0.44590000000000002</v>
      </c>
      <c r="H1222" s="122" t="s">
        <v>1926</v>
      </c>
    </row>
    <row r="1223" spans="2:8" x14ac:dyDescent="0.3">
      <c r="B1223" s="183" t="s">
        <v>1618</v>
      </c>
      <c r="C1223" s="116" t="s">
        <v>1617</v>
      </c>
      <c r="D1223" s="117">
        <v>8.69</v>
      </c>
      <c r="E1223" s="191">
        <v>44000</v>
      </c>
      <c r="F1223" s="9" t="s">
        <v>99</v>
      </c>
      <c r="G1223" s="192">
        <v>0.5242</v>
      </c>
      <c r="H1223" s="122" t="s">
        <v>1926</v>
      </c>
    </row>
    <row r="1224" spans="2:8" x14ac:dyDescent="0.3">
      <c r="B1224" s="183" t="s">
        <v>1619</v>
      </c>
      <c r="C1224" s="116" t="s">
        <v>1617</v>
      </c>
      <c r="D1224" s="117">
        <v>18.09</v>
      </c>
      <c r="E1224" s="191">
        <v>44000</v>
      </c>
      <c r="F1224" s="9" t="s">
        <v>99</v>
      </c>
      <c r="G1224" s="192">
        <v>0.79330000000000001</v>
      </c>
      <c r="H1224" s="122" t="s">
        <v>1926</v>
      </c>
    </row>
    <row r="1225" spans="2:8" x14ac:dyDescent="0.3">
      <c r="B1225" s="186" t="s">
        <v>1620</v>
      </c>
      <c r="C1225" s="19" t="s">
        <v>1617</v>
      </c>
      <c r="D1225" s="20">
        <v>18.09</v>
      </c>
      <c r="E1225" s="143">
        <v>44000</v>
      </c>
      <c r="F1225" s="21" t="s">
        <v>99</v>
      </c>
      <c r="G1225" s="22">
        <v>2.1909000000000001</v>
      </c>
      <c r="H1225" s="123" t="s">
        <v>1926</v>
      </c>
    </row>
    <row r="1226" spans="2:8" x14ac:dyDescent="0.3">
      <c r="B1226" s="183" t="s">
        <v>1621</v>
      </c>
      <c r="C1226" s="116" t="s">
        <v>1622</v>
      </c>
      <c r="D1226" s="117">
        <v>3.99</v>
      </c>
      <c r="E1226" s="191">
        <v>44000</v>
      </c>
      <c r="F1226" s="9" t="s">
        <v>99</v>
      </c>
      <c r="G1226" s="192">
        <v>0.30280000000000001</v>
      </c>
      <c r="H1226" s="122" t="s">
        <v>1926</v>
      </c>
    </row>
    <row r="1227" spans="2:8" x14ac:dyDescent="0.3">
      <c r="B1227" s="183" t="s">
        <v>1623</v>
      </c>
      <c r="C1227" s="116" t="s">
        <v>1622</v>
      </c>
      <c r="D1227" s="117">
        <v>4.46</v>
      </c>
      <c r="E1227" s="191">
        <v>44000</v>
      </c>
      <c r="F1227" s="9" t="s">
        <v>99</v>
      </c>
      <c r="G1227" s="192">
        <v>0.42630000000000001</v>
      </c>
      <c r="H1227" s="122" t="s">
        <v>1926</v>
      </c>
    </row>
    <row r="1228" spans="2:8" x14ac:dyDescent="0.3">
      <c r="B1228" s="183" t="s">
        <v>1624</v>
      </c>
      <c r="C1228" s="116" t="s">
        <v>1622</v>
      </c>
      <c r="D1228" s="117">
        <v>5.44</v>
      </c>
      <c r="E1228" s="191">
        <v>44000</v>
      </c>
      <c r="F1228" s="9" t="s">
        <v>99</v>
      </c>
      <c r="G1228" s="192">
        <v>0.79469999999999996</v>
      </c>
      <c r="H1228" s="122" t="s">
        <v>1926</v>
      </c>
    </row>
    <row r="1229" spans="2:8" x14ac:dyDescent="0.3">
      <c r="B1229" s="186" t="s">
        <v>1625</v>
      </c>
      <c r="C1229" s="19" t="s">
        <v>1622</v>
      </c>
      <c r="D1229" s="20">
        <v>10.09</v>
      </c>
      <c r="E1229" s="143">
        <v>44000</v>
      </c>
      <c r="F1229" s="21" t="s">
        <v>99</v>
      </c>
      <c r="G1229" s="22">
        <v>1.7103999999999999</v>
      </c>
      <c r="H1229" s="123" t="s">
        <v>1926</v>
      </c>
    </row>
    <row r="1230" spans="2:8" x14ac:dyDescent="0.3">
      <c r="B1230" s="183" t="s">
        <v>1626</v>
      </c>
      <c r="C1230" s="116" t="s">
        <v>1627</v>
      </c>
      <c r="D1230" s="117">
        <v>3.9</v>
      </c>
      <c r="E1230" s="191">
        <v>44000</v>
      </c>
      <c r="F1230" s="9" t="s">
        <v>99</v>
      </c>
      <c r="G1230" s="192">
        <v>0.318</v>
      </c>
      <c r="H1230" s="122" t="s">
        <v>1926</v>
      </c>
    </row>
    <row r="1231" spans="2:8" x14ac:dyDescent="0.3">
      <c r="B1231" s="183" t="s">
        <v>1628</v>
      </c>
      <c r="C1231" s="116" t="s">
        <v>1627</v>
      </c>
      <c r="D1231" s="117">
        <v>4.32</v>
      </c>
      <c r="E1231" s="191">
        <v>44000</v>
      </c>
      <c r="F1231" s="9" t="s">
        <v>99</v>
      </c>
      <c r="G1231" s="192">
        <v>0.40260000000000001</v>
      </c>
      <c r="H1231" s="122" t="s">
        <v>1926</v>
      </c>
    </row>
    <row r="1232" spans="2:8" x14ac:dyDescent="0.3">
      <c r="B1232" s="183" t="s">
        <v>1629</v>
      </c>
      <c r="C1232" s="116" t="s">
        <v>1627</v>
      </c>
      <c r="D1232" s="117">
        <v>4.59</v>
      </c>
      <c r="E1232" s="191">
        <v>44000</v>
      </c>
      <c r="F1232" s="9" t="s">
        <v>99</v>
      </c>
      <c r="G1232" s="192">
        <v>0.68910000000000005</v>
      </c>
      <c r="H1232" s="122" t="s">
        <v>1926</v>
      </c>
    </row>
    <row r="1233" spans="2:8" x14ac:dyDescent="0.3">
      <c r="B1233" s="186" t="s">
        <v>1630</v>
      </c>
      <c r="C1233" s="19" t="s">
        <v>1627</v>
      </c>
      <c r="D1233" s="20">
        <v>8.94</v>
      </c>
      <c r="E1233" s="143">
        <v>44000</v>
      </c>
      <c r="F1233" s="21" t="s">
        <v>99</v>
      </c>
      <c r="G1233" s="22">
        <v>1.7450000000000001</v>
      </c>
      <c r="H1233" s="123" t="s">
        <v>1926</v>
      </c>
    </row>
    <row r="1234" spans="2:8" x14ac:dyDescent="0.3">
      <c r="B1234" s="183" t="s">
        <v>1631</v>
      </c>
      <c r="C1234" s="116" t="s">
        <v>1632</v>
      </c>
      <c r="D1234" s="117">
        <v>3.38</v>
      </c>
      <c r="E1234" s="191">
        <v>44000</v>
      </c>
      <c r="F1234" s="9" t="s">
        <v>99</v>
      </c>
      <c r="G1234" s="192">
        <v>0.38019999999999998</v>
      </c>
      <c r="H1234" s="122" t="s">
        <v>1926</v>
      </c>
    </row>
    <row r="1235" spans="2:8" x14ac:dyDescent="0.3">
      <c r="B1235" s="183" t="s">
        <v>1633</v>
      </c>
      <c r="C1235" s="116" t="s">
        <v>1632</v>
      </c>
      <c r="D1235" s="117">
        <v>3.87</v>
      </c>
      <c r="E1235" s="191">
        <v>44000</v>
      </c>
      <c r="F1235" s="9" t="s">
        <v>99</v>
      </c>
      <c r="G1235" s="192">
        <v>0.54879999999999995</v>
      </c>
      <c r="H1235" s="122" t="s">
        <v>1926</v>
      </c>
    </row>
    <row r="1236" spans="2:8" x14ac:dyDescent="0.3">
      <c r="B1236" s="183" t="s">
        <v>1634</v>
      </c>
      <c r="C1236" s="116" t="s">
        <v>1632</v>
      </c>
      <c r="D1236" s="117">
        <v>6.21</v>
      </c>
      <c r="E1236" s="191">
        <v>44000</v>
      </c>
      <c r="F1236" s="9" t="s">
        <v>99</v>
      </c>
      <c r="G1236" s="192">
        <v>0.96040000000000003</v>
      </c>
      <c r="H1236" s="122" t="s">
        <v>1926</v>
      </c>
    </row>
    <row r="1237" spans="2:8" x14ac:dyDescent="0.3">
      <c r="B1237" s="186" t="s">
        <v>1635</v>
      </c>
      <c r="C1237" s="19" t="s">
        <v>1632</v>
      </c>
      <c r="D1237" s="20">
        <v>12.47</v>
      </c>
      <c r="E1237" s="143">
        <v>44000</v>
      </c>
      <c r="F1237" s="21" t="s">
        <v>99</v>
      </c>
      <c r="G1237" s="22">
        <v>2.2320000000000002</v>
      </c>
      <c r="H1237" s="123" t="s">
        <v>1926</v>
      </c>
    </row>
    <row r="1238" spans="2:8" x14ac:dyDescent="0.3">
      <c r="B1238" s="183" t="s">
        <v>1636</v>
      </c>
      <c r="C1238" s="116" t="s">
        <v>1637</v>
      </c>
      <c r="D1238" s="117">
        <v>4.4000000000000004</v>
      </c>
      <c r="E1238" s="191">
        <v>44000</v>
      </c>
      <c r="F1238" s="9" t="s">
        <v>99</v>
      </c>
      <c r="G1238" s="192">
        <v>0.32769999999999999</v>
      </c>
      <c r="H1238" s="122" t="s">
        <v>1926</v>
      </c>
    </row>
    <row r="1239" spans="2:8" x14ac:dyDescent="0.3">
      <c r="B1239" s="183" t="s">
        <v>1638</v>
      </c>
      <c r="C1239" s="116" t="s">
        <v>1637</v>
      </c>
      <c r="D1239" s="117">
        <v>4.71</v>
      </c>
      <c r="E1239" s="191">
        <v>44000</v>
      </c>
      <c r="F1239" s="9" t="s">
        <v>99</v>
      </c>
      <c r="G1239" s="192">
        <v>0.42809999999999998</v>
      </c>
      <c r="H1239" s="122" t="s">
        <v>1926</v>
      </c>
    </row>
    <row r="1240" spans="2:8" x14ac:dyDescent="0.3">
      <c r="B1240" s="183" t="s">
        <v>1639</v>
      </c>
      <c r="C1240" s="116" t="s">
        <v>1637</v>
      </c>
      <c r="D1240" s="117">
        <v>6.61</v>
      </c>
      <c r="E1240" s="191">
        <v>44000</v>
      </c>
      <c r="F1240" s="9" t="s">
        <v>99</v>
      </c>
      <c r="G1240" s="192">
        <v>0.77080000000000004</v>
      </c>
      <c r="H1240" s="122" t="s">
        <v>1926</v>
      </c>
    </row>
    <row r="1241" spans="2:8" x14ac:dyDescent="0.3">
      <c r="B1241" s="186" t="s">
        <v>1640</v>
      </c>
      <c r="C1241" s="19" t="s">
        <v>1637</v>
      </c>
      <c r="D1241" s="20">
        <v>9.5</v>
      </c>
      <c r="E1241" s="143">
        <v>44000</v>
      </c>
      <c r="F1241" s="21" t="s">
        <v>99</v>
      </c>
      <c r="G1241" s="22">
        <v>1.4470000000000001</v>
      </c>
      <c r="H1241" s="123" t="s">
        <v>1926</v>
      </c>
    </row>
    <row r="1242" spans="2:8" x14ac:dyDescent="0.3">
      <c r="B1242" s="183" t="s">
        <v>1641</v>
      </c>
      <c r="C1242" s="116" t="s">
        <v>1642</v>
      </c>
      <c r="D1242" s="117">
        <v>3.79</v>
      </c>
      <c r="E1242" s="191">
        <v>44000</v>
      </c>
      <c r="F1242" s="9" t="s">
        <v>99</v>
      </c>
      <c r="G1242" s="192">
        <v>1.3895</v>
      </c>
      <c r="H1242" s="122" t="s">
        <v>1905</v>
      </c>
    </row>
    <row r="1243" spans="2:8" x14ac:dyDescent="0.3">
      <c r="B1243" s="183" t="s">
        <v>1643</v>
      </c>
      <c r="C1243" s="116" t="s">
        <v>1642</v>
      </c>
      <c r="D1243" s="117">
        <v>5.46</v>
      </c>
      <c r="E1243" s="191">
        <v>44000</v>
      </c>
      <c r="F1243" s="9" t="s">
        <v>99</v>
      </c>
      <c r="G1243" s="192">
        <v>1.7702</v>
      </c>
      <c r="H1243" s="122" t="s">
        <v>1905</v>
      </c>
    </row>
    <row r="1244" spans="2:8" x14ac:dyDescent="0.3">
      <c r="B1244" s="183" t="s">
        <v>1644</v>
      </c>
      <c r="C1244" s="116" t="s">
        <v>1642</v>
      </c>
      <c r="D1244" s="117">
        <v>9.23</v>
      </c>
      <c r="E1244" s="191">
        <v>44000</v>
      </c>
      <c r="F1244" s="9" t="s">
        <v>99</v>
      </c>
      <c r="G1244" s="192">
        <v>2.5958000000000001</v>
      </c>
      <c r="H1244" s="122" t="s">
        <v>1905</v>
      </c>
    </row>
    <row r="1245" spans="2:8" x14ac:dyDescent="0.3">
      <c r="B1245" s="186" t="s">
        <v>1645</v>
      </c>
      <c r="C1245" s="19" t="s">
        <v>1642</v>
      </c>
      <c r="D1245" s="20">
        <v>15.84</v>
      </c>
      <c r="E1245" s="143">
        <v>51469</v>
      </c>
      <c r="F1245" s="21" t="s">
        <v>99</v>
      </c>
      <c r="G1245" s="22">
        <v>4.4804000000000004</v>
      </c>
      <c r="H1245" s="123" t="s">
        <v>1905</v>
      </c>
    </row>
    <row r="1246" spans="2:8" x14ac:dyDescent="0.3">
      <c r="B1246" s="183" t="s">
        <v>1646</v>
      </c>
      <c r="C1246" s="116" t="s">
        <v>1647</v>
      </c>
      <c r="D1246" s="117">
        <v>3.54</v>
      </c>
      <c r="E1246" s="191">
        <v>44000</v>
      </c>
      <c r="F1246" s="9" t="s">
        <v>99</v>
      </c>
      <c r="G1246" s="192">
        <v>1.0082</v>
      </c>
      <c r="H1246" s="122" t="s">
        <v>1905</v>
      </c>
    </row>
    <row r="1247" spans="2:8" x14ac:dyDescent="0.3">
      <c r="B1247" s="183" t="s">
        <v>1648</v>
      </c>
      <c r="C1247" s="116" t="s">
        <v>1647</v>
      </c>
      <c r="D1247" s="117">
        <v>5.26</v>
      </c>
      <c r="E1247" s="191">
        <v>44000</v>
      </c>
      <c r="F1247" s="9" t="s">
        <v>99</v>
      </c>
      <c r="G1247" s="192">
        <v>1.3297000000000001</v>
      </c>
      <c r="H1247" s="122" t="s">
        <v>1905</v>
      </c>
    </row>
    <row r="1248" spans="2:8" x14ac:dyDescent="0.3">
      <c r="B1248" s="183" t="s">
        <v>1649</v>
      </c>
      <c r="C1248" s="116" t="s">
        <v>1647</v>
      </c>
      <c r="D1248" s="117">
        <v>7.83</v>
      </c>
      <c r="E1248" s="191">
        <v>44000</v>
      </c>
      <c r="F1248" s="9" t="s">
        <v>99</v>
      </c>
      <c r="G1248" s="192">
        <v>1.8576999999999999</v>
      </c>
      <c r="H1248" s="122" t="s">
        <v>1905</v>
      </c>
    </row>
    <row r="1249" spans="2:8" x14ac:dyDescent="0.3">
      <c r="B1249" s="186" t="s">
        <v>1650</v>
      </c>
      <c r="C1249" s="19" t="s">
        <v>1647</v>
      </c>
      <c r="D1249" s="20">
        <v>14.17</v>
      </c>
      <c r="E1249" s="143">
        <v>44000</v>
      </c>
      <c r="F1249" s="21" t="s">
        <v>99</v>
      </c>
      <c r="G1249" s="22">
        <v>3.4117999999999999</v>
      </c>
      <c r="H1249" s="123" t="s">
        <v>1905</v>
      </c>
    </row>
    <row r="1250" spans="2:8" x14ac:dyDescent="0.3">
      <c r="B1250" s="183" t="s">
        <v>1651</v>
      </c>
      <c r="C1250" s="116" t="s">
        <v>1652</v>
      </c>
      <c r="D1250" s="117">
        <v>2.74</v>
      </c>
      <c r="E1250" s="191">
        <v>44000</v>
      </c>
      <c r="F1250" s="9" t="s">
        <v>99</v>
      </c>
      <c r="G1250" s="192">
        <v>0.81699999999999995</v>
      </c>
      <c r="H1250" s="122" t="s">
        <v>1905</v>
      </c>
    </row>
    <row r="1251" spans="2:8" x14ac:dyDescent="0.3">
      <c r="B1251" s="183" t="s">
        <v>1653</v>
      </c>
      <c r="C1251" s="116" t="s">
        <v>1652</v>
      </c>
      <c r="D1251" s="117">
        <v>4.2699999999999996</v>
      </c>
      <c r="E1251" s="191">
        <v>44000</v>
      </c>
      <c r="F1251" s="9" t="s">
        <v>99</v>
      </c>
      <c r="G1251" s="192">
        <v>1.0788</v>
      </c>
      <c r="H1251" s="122" t="s">
        <v>1905</v>
      </c>
    </row>
    <row r="1252" spans="2:8" x14ac:dyDescent="0.3">
      <c r="B1252" s="183" t="s">
        <v>1654</v>
      </c>
      <c r="C1252" s="116" t="s">
        <v>1652</v>
      </c>
      <c r="D1252" s="117">
        <v>7.4</v>
      </c>
      <c r="E1252" s="191">
        <v>44000</v>
      </c>
      <c r="F1252" s="9" t="s">
        <v>99</v>
      </c>
      <c r="G1252" s="192">
        <v>1.5790999999999999</v>
      </c>
      <c r="H1252" s="122" t="s">
        <v>1905</v>
      </c>
    </row>
    <row r="1253" spans="2:8" x14ac:dyDescent="0.3">
      <c r="B1253" s="186" t="s">
        <v>1655</v>
      </c>
      <c r="C1253" s="19" t="s">
        <v>1652</v>
      </c>
      <c r="D1253" s="20">
        <v>13.14</v>
      </c>
      <c r="E1253" s="143">
        <v>44024</v>
      </c>
      <c r="F1253" s="21" t="s">
        <v>99</v>
      </c>
      <c r="G1253" s="22">
        <v>3.1678000000000002</v>
      </c>
      <c r="H1253" s="123" t="s">
        <v>1905</v>
      </c>
    </row>
    <row r="1254" spans="2:8" x14ac:dyDescent="0.3">
      <c r="B1254" s="183" t="s">
        <v>1656</v>
      </c>
      <c r="C1254" s="116" t="s">
        <v>1657</v>
      </c>
      <c r="D1254" s="117">
        <v>1.96</v>
      </c>
      <c r="E1254" s="191">
        <v>44000</v>
      </c>
      <c r="F1254" s="9" t="s">
        <v>99</v>
      </c>
      <c r="G1254" s="192">
        <v>0.45629999999999998</v>
      </c>
      <c r="H1254" s="122" t="s">
        <v>1906</v>
      </c>
    </row>
    <row r="1255" spans="2:8" x14ac:dyDescent="0.3">
      <c r="B1255" s="183" t="s">
        <v>1658</v>
      </c>
      <c r="C1255" s="116" t="s">
        <v>1657</v>
      </c>
      <c r="D1255" s="117">
        <v>2.93</v>
      </c>
      <c r="E1255" s="191">
        <v>44000</v>
      </c>
      <c r="F1255" s="9" t="s">
        <v>99</v>
      </c>
      <c r="G1255" s="192">
        <v>0.63980000000000004</v>
      </c>
      <c r="H1255" s="122" t="s">
        <v>1906</v>
      </c>
    </row>
    <row r="1256" spans="2:8" x14ac:dyDescent="0.3">
      <c r="B1256" s="183" t="s">
        <v>1659</v>
      </c>
      <c r="C1256" s="116" t="s">
        <v>1657</v>
      </c>
      <c r="D1256" s="117">
        <v>4.4000000000000004</v>
      </c>
      <c r="E1256" s="191">
        <v>44000</v>
      </c>
      <c r="F1256" s="9" t="s">
        <v>99</v>
      </c>
      <c r="G1256" s="192">
        <v>0.97289999999999999</v>
      </c>
      <c r="H1256" s="122" t="s">
        <v>1906</v>
      </c>
    </row>
    <row r="1257" spans="2:8" x14ac:dyDescent="0.3">
      <c r="B1257" s="186" t="s">
        <v>1660</v>
      </c>
      <c r="C1257" s="19" t="s">
        <v>1657</v>
      </c>
      <c r="D1257" s="20">
        <v>8.2899999999999991</v>
      </c>
      <c r="E1257" s="143">
        <v>44000</v>
      </c>
      <c r="F1257" s="21" t="s">
        <v>99</v>
      </c>
      <c r="G1257" s="22">
        <v>1.8683000000000001</v>
      </c>
      <c r="H1257" s="123" t="s">
        <v>1906</v>
      </c>
    </row>
    <row r="1258" spans="2:8" x14ac:dyDescent="0.3">
      <c r="B1258" s="183" t="s">
        <v>1661</v>
      </c>
      <c r="C1258" s="116" t="s">
        <v>1662</v>
      </c>
      <c r="D1258" s="117">
        <v>1.6</v>
      </c>
      <c r="E1258" s="191">
        <v>44000</v>
      </c>
      <c r="F1258" s="9" t="s">
        <v>99</v>
      </c>
      <c r="G1258" s="192">
        <v>0.32719999999999999</v>
      </c>
      <c r="H1258" s="122" t="s">
        <v>1906</v>
      </c>
    </row>
    <row r="1259" spans="2:8" x14ac:dyDescent="0.3">
      <c r="B1259" s="183" t="s">
        <v>1663</v>
      </c>
      <c r="C1259" s="116" t="s">
        <v>1662</v>
      </c>
      <c r="D1259" s="117">
        <v>2.2799999999999998</v>
      </c>
      <c r="E1259" s="191">
        <v>44000</v>
      </c>
      <c r="F1259" s="9" t="s">
        <v>99</v>
      </c>
      <c r="G1259" s="192">
        <v>0.47199999999999998</v>
      </c>
      <c r="H1259" s="122" t="s">
        <v>1906</v>
      </c>
    </row>
    <row r="1260" spans="2:8" x14ac:dyDescent="0.3">
      <c r="B1260" s="183" t="s">
        <v>1664</v>
      </c>
      <c r="C1260" s="116" t="s">
        <v>1662</v>
      </c>
      <c r="D1260" s="117">
        <v>4.13</v>
      </c>
      <c r="E1260" s="191">
        <v>44000</v>
      </c>
      <c r="F1260" s="9" t="s">
        <v>99</v>
      </c>
      <c r="G1260" s="192">
        <v>0.92779999999999996</v>
      </c>
      <c r="H1260" s="122" t="s">
        <v>1906</v>
      </c>
    </row>
    <row r="1261" spans="2:8" x14ac:dyDescent="0.3">
      <c r="B1261" s="186" t="s">
        <v>1665</v>
      </c>
      <c r="C1261" s="19" t="s">
        <v>1662</v>
      </c>
      <c r="D1261" s="20">
        <v>7.84</v>
      </c>
      <c r="E1261" s="143">
        <v>44000</v>
      </c>
      <c r="F1261" s="21" t="s">
        <v>99</v>
      </c>
      <c r="G1261" s="22">
        <v>1.7533000000000001</v>
      </c>
      <c r="H1261" s="123" t="s">
        <v>1906</v>
      </c>
    </row>
    <row r="1262" spans="2:8" x14ac:dyDescent="0.3">
      <c r="B1262" s="183" t="s">
        <v>1666</v>
      </c>
      <c r="C1262" s="116" t="s">
        <v>1667</v>
      </c>
      <c r="D1262" s="117">
        <v>1.83</v>
      </c>
      <c r="E1262" s="191">
        <v>44000</v>
      </c>
      <c r="F1262" s="9" t="s">
        <v>99</v>
      </c>
      <c r="G1262" s="192">
        <v>0.34860000000000002</v>
      </c>
      <c r="H1262" s="122" t="s">
        <v>1906</v>
      </c>
    </row>
    <row r="1263" spans="2:8" x14ac:dyDescent="0.3">
      <c r="B1263" s="183" t="s">
        <v>1668</v>
      </c>
      <c r="C1263" s="116" t="s">
        <v>1667</v>
      </c>
      <c r="D1263" s="117">
        <v>2.89</v>
      </c>
      <c r="E1263" s="191">
        <v>44000</v>
      </c>
      <c r="F1263" s="9" t="s">
        <v>99</v>
      </c>
      <c r="G1263" s="192">
        <v>0.53859999999999997</v>
      </c>
      <c r="H1263" s="122" t="s">
        <v>1906</v>
      </c>
    </row>
    <row r="1264" spans="2:8" x14ac:dyDescent="0.3">
      <c r="B1264" s="183" t="s">
        <v>1669</v>
      </c>
      <c r="C1264" s="116" t="s">
        <v>1667</v>
      </c>
      <c r="D1264" s="117">
        <v>4.07</v>
      </c>
      <c r="E1264" s="191">
        <v>44000</v>
      </c>
      <c r="F1264" s="9" t="s">
        <v>99</v>
      </c>
      <c r="G1264" s="192">
        <v>0.84730000000000005</v>
      </c>
      <c r="H1264" s="122" t="s">
        <v>1906</v>
      </c>
    </row>
    <row r="1265" spans="2:8" x14ac:dyDescent="0.3">
      <c r="B1265" s="186" t="s">
        <v>1670</v>
      </c>
      <c r="C1265" s="19" t="s">
        <v>1667</v>
      </c>
      <c r="D1265" s="20">
        <v>6.94</v>
      </c>
      <c r="E1265" s="143">
        <v>44000</v>
      </c>
      <c r="F1265" s="21" t="s">
        <v>99</v>
      </c>
      <c r="G1265" s="22">
        <v>1.6254</v>
      </c>
      <c r="H1265" s="123" t="s">
        <v>1906</v>
      </c>
    </row>
    <row r="1266" spans="2:8" x14ac:dyDescent="0.3">
      <c r="B1266" s="183" t="s">
        <v>1671</v>
      </c>
      <c r="C1266" s="116" t="s">
        <v>1672</v>
      </c>
      <c r="D1266" s="117">
        <v>2.69</v>
      </c>
      <c r="E1266" s="191">
        <v>44000</v>
      </c>
      <c r="F1266" s="9" t="s">
        <v>99</v>
      </c>
      <c r="G1266" s="192">
        <v>0.51980000000000004</v>
      </c>
      <c r="H1266" s="122" t="s">
        <v>1906</v>
      </c>
    </row>
    <row r="1267" spans="2:8" x14ac:dyDescent="0.3">
      <c r="B1267" s="183" t="s">
        <v>1673</v>
      </c>
      <c r="C1267" s="116" t="s">
        <v>1672</v>
      </c>
      <c r="D1267" s="117">
        <v>3.87</v>
      </c>
      <c r="E1267" s="191">
        <v>44000</v>
      </c>
      <c r="F1267" s="9" t="s">
        <v>99</v>
      </c>
      <c r="G1267" s="192">
        <v>0.68879999999999997</v>
      </c>
      <c r="H1267" s="122" t="s">
        <v>1906</v>
      </c>
    </row>
    <row r="1268" spans="2:8" x14ac:dyDescent="0.3">
      <c r="B1268" s="183" t="s">
        <v>1674</v>
      </c>
      <c r="C1268" s="116" t="s">
        <v>1672</v>
      </c>
      <c r="D1268" s="117">
        <v>5.52</v>
      </c>
      <c r="E1268" s="191">
        <v>44000</v>
      </c>
      <c r="F1268" s="9" t="s">
        <v>99</v>
      </c>
      <c r="G1268" s="192">
        <v>0.98680000000000001</v>
      </c>
      <c r="H1268" s="122" t="s">
        <v>1906</v>
      </c>
    </row>
    <row r="1269" spans="2:8" x14ac:dyDescent="0.3">
      <c r="B1269" s="186" t="s">
        <v>1675</v>
      </c>
      <c r="C1269" s="19" t="s">
        <v>1672</v>
      </c>
      <c r="D1269" s="20">
        <v>9.16</v>
      </c>
      <c r="E1269" s="143">
        <v>44000</v>
      </c>
      <c r="F1269" s="21" t="s">
        <v>99</v>
      </c>
      <c r="G1269" s="22">
        <v>1.6855</v>
      </c>
      <c r="H1269" s="123" t="s">
        <v>1906</v>
      </c>
    </row>
    <row r="1270" spans="2:8" x14ac:dyDescent="0.3">
      <c r="B1270" s="183" t="s">
        <v>1676</v>
      </c>
      <c r="C1270" s="116" t="s">
        <v>1677</v>
      </c>
      <c r="D1270" s="117">
        <v>2.41</v>
      </c>
      <c r="E1270" s="191">
        <v>44000</v>
      </c>
      <c r="F1270" s="9" t="s">
        <v>99</v>
      </c>
      <c r="G1270" s="192">
        <v>0.36820000000000003</v>
      </c>
      <c r="H1270" s="122" t="s">
        <v>1906</v>
      </c>
    </row>
    <row r="1271" spans="2:8" x14ac:dyDescent="0.3">
      <c r="B1271" s="183" t="s">
        <v>1678</v>
      </c>
      <c r="C1271" s="116" t="s">
        <v>1677</v>
      </c>
      <c r="D1271" s="117">
        <v>3.85</v>
      </c>
      <c r="E1271" s="191">
        <v>44000</v>
      </c>
      <c r="F1271" s="9" t="s">
        <v>99</v>
      </c>
      <c r="G1271" s="192">
        <v>0.57410000000000005</v>
      </c>
      <c r="H1271" s="122" t="s">
        <v>1906</v>
      </c>
    </row>
    <row r="1272" spans="2:8" x14ac:dyDescent="0.3">
      <c r="B1272" s="183" t="s">
        <v>1679</v>
      </c>
      <c r="C1272" s="116" t="s">
        <v>1677</v>
      </c>
      <c r="D1272" s="117">
        <v>6.5</v>
      </c>
      <c r="E1272" s="191">
        <v>44000</v>
      </c>
      <c r="F1272" s="9" t="s">
        <v>99</v>
      </c>
      <c r="G1272" s="192">
        <v>0.95660000000000001</v>
      </c>
      <c r="H1272" s="122" t="s">
        <v>1906</v>
      </c>
    </row>
    <row r="1273" spans="2:8" x14ac:dyDescent="0.3">
      <c r="B1273" s="186" t="s">
        <v>1680</v>
      </c>
      <c r="C1273" s="19" t="s">
        <v>1677</v>
      </c>
      <c r="D1273" s="20">
        <v>8.86</v>
      </c>
      <c r="E1273" s="143">
        <v>44000</v>
      </c>
      <c r="F1273" s="21" t="s">
        <v>99</v>
      </c>
      <c r="G1273" s="22">
        <v>2.0413000000000001</v>
      </c>
      <c r="H1273" s="123" t="s">
        <v>1906</v>
      </c>
    </row>
    <row r="1274" spans="2:8" x14ac:dyDescent="0.3">
      <c r="B1274" s="183" t="s">
        <v>1681</v>
      </c>
      <c r="C1274" s="116" t="s">
        <v>1682</v>
      </c>
      <c r="D1274" s="117">
        <v>1.95</v>
      </c>
      <c r="E1274" s="191">
        <v>44000</v>
      </c>
      <c r="F1274" s="9" t="s">
        <v>99</v>
      </c>
      <c r="G1274" s="192">
        <v>0.39689999999999998</v>
      </c>
      <c r="H1274" s="122" t="s">
        <v>1906</v>
      </c>
    </row>
    <row r="1275" spans="2:8" x14ac:dyDescent="0.3">
      <c r="B1275" s="183" t="s">
        <v>1683</v>
      </c>
      <c r="C1275" s="116" t="s">
        <v>1682</v>
      </c>
      <c r="D1275" s="117">
        <v>2.93</v>
      </c>
      <c r="E1275" s="191">
        <v>44000</v>
      </c>
      <c r="F1275" s="9" t="s">
        <v>99</v>
      </c>
      <c r="G1275" s="192">
        <v>0.56910000000000005</v>
      </c>
      <c r="H1275" s="122" t="s">
        <v>1906</v>
      </c>
    </row>
    <row r="1276" spans="2:8" x14ac:dyDescent="0.3">
      <c r="B1276" s="183" t="s">
        <v>1684</v>
      </c>
      <c r="C1276" s="116" t="s">
        <v>1682</v>
      </c>
      <c r="D1276" s="117">
        <v>4.2300000000000004</v>
      </c>
      <c r="E1276" s="191">
        <v>44000</v>
      </c>
      <c r="F1276" s="9" t="s">
        <v>99</v>
      </c>
      <c r="G1276" s="192">
        <v>1.0383</v>
      </c>
      <c r="H1276" s="122" t="s">
        <v>1906</v>
      </c>
    </row>
    <row r="1277" spans="2:8" x14ac:dyDescent="0.3">
      <c r="B1277" s="186" t="s">
        <v>1685</v>
      </c>
      <c r="C1277" s="19" t="s">
        <v>1682</v>
      </c>
      <c r="D1277" s="20">
        <v>7.42</v>
      </c>
      <c r="E1277" s="143">
        <v>44000</v>
      </c>
      <c r="F1277" s="21" t="s">
        <v>99</v>
      </c>
      <c r="G1277" s="22">
        <v>2.1414</v>
      </c>
      <c r="H1277" s="123" t="s">
        <v>1906</v>
      </c>
    </row>
    <row r="1278" spans="2:8" x14ac:dyDescent="0.3">
      <c r="B1278" s="183" t="s">
        <v>1686</v>
      </c>
      <c r="C1278" s="116" t="s">
        <v>1687</v>
      </c>
      <c r="D1278" s="117">
        <v>2.67</v>
      </c>
      <c r="E1278" s="191">
        <v>44000</v>
      </c>
      <c r="F1278" s="9" t="s">
        <v>99</v>
      </c>
      <c r="G1278" s="192">
        <v>0.37640000000000001</v>
      </c>
      <c r="H1278" s="122" t="s">
        <v>1906</v>
      </c>
    </row>
    <row r="1279" spans="2:8" x14ac:dyDescent="0.3">
      <c r="B1279" s="183" t="s">
        <v>1688</v>
      </c>
      <c r="C1279" s="116" t="s">
        <v>1687</v>
      </c>
      <c r="D1279" s="117">
        <v>3.61</v>
      </c>
      <c r="E1279" s="191">
        <v>44000</v>
      </c>
      <c r="F1279" s="9" t="s">
        <v>99</v>
      </c>
      <c r="G1279" s="192">
        <v>0.53720000000000001</v>
      </c>
      <c r="H1279" s="122" t="s">
        <v>1906</v>
      </c>
    </row>
    <row r="1280" spans="2:8" x14ac:dyDescent="0.3">
      <c r="B1280" s="183" t="s">
        <v>1689</v>
      </c>
      <c r="C1280" s="116" t="s">
        <v>1687</v>
      </c>
      <c r="D1280" s="117">
        <v>5.45</v>
      </c>
      <c r="E1280" s="191">
        <v>44000</v>
      </c>
      <c r="F1280" s="9" t="s">
        <v>99</v>
      </c>
      <c r="G1280" s="192">
        <v>0.99299999999999999</v>
      </c>
      <c r="H1280" s="122" t="s">
        <v>1906</v>
      </c>
    </row>
    <row r="1281" spans="2:8" x14ac:dyDescent="0.3">
      <c r="B1281" s="186" t="s">
        <v>1690</v>
      </c>
      <c r="C1281" s="19" t="s">
        <v>1687</v>
      </c>
      <c r="D1281" s="20">
        <v>8.4499999999999993</v>
      </c>
      <c r="E1281" s="143">
        <v>44000</v>
      </c>
      <c r="F1281" s="21" t="s">
        <v>99</v>
      </c>
      <c r="G1281" s="22">
        <v>2.0181</v>
      </c>
      <c r="H1281" s="123" t="s">
        <v>1906</v>
      </c>
    </row>
    <row r="1282" spans="2:8" x14ac:dyDescent="0.3">
      <c r="B1282" s="183" t="s">
        <v>1691</v>
      </c>
      <c r="C1282" s="116" t="s">
        <v>1692</v>
      </c>
      <c r="D1282" s="117">
        <v>17.385000000000002</v>
      </c>
      <c r="E1282" s="191">
        <v>57703</v>
      </c>
      <c r="F1282" s="9" t="s">
        <v>99</v>
      </c>
      <c r="G1282" s="192">
        <v>1.7370000000000001</v>
      </c>
      <c r="H1282" s="122" t="s">
        <v>1920</v>
      </c>
    </row>
    <row r="1283" spans="2:8" x14ac:dyDescent="0.3">
      <c r="B1283" s="183" t="s">
        <v>1693</v>
      </c>
      <c r="C1283" s="116" t="s">
        <v>1692</v>
      </c>
      <c r="D1283" s="117">
        <v>18.3</v>
      </c>
      <c r="E1283" s="191">
        <v>57703</v>
      </c>
      <c r="F1283" s="9" t="s">
        <v>99</v>
      </c>
      <c r="G1283" s="192">
        <v>3.1581000000000001</v>
      </c>
      <c r="H1283" s="122" t="s">
        <v>1920</v>
      </c>
    </row>
    <row r="1284" spans="2:8" x14ac:dyDescent="0.3">
      <c r="B1284" s="183" t="s">
        <v>1694</v>
      </c>
      <c r="C1284" s="116" t="s">
        <v>1692</v>
      </c>
      <c r="D1284" s="117">
        <v>21.33</v>
      </c>
      <c r="E1284" s="191">
        <v>77736</v>
      </c>
      <c r="F1284" s="9" t="s">
        <v>99</v>
      </c>
      <c r="G1284" s="192">
        <v>6.0498000000000003</v>
      </c>
      <c r="H1284" s="122" t="s">
        <v>1920</v>
      </c>
    </row>
    <row r="1285" spans="2:8" x14ac:dyDescent="0.3">
      <c r="B1285" s="186" t="s">
        <v>1695</v>
      </c>
      <c r="C1285" s="19" t="s">
        <v>1692</v>
      </c>
      <c r="D1285" s="20">
        <v>48.79</v>
      </c>
      <c r="E1285" s="143">
        <v>75971</v>
      </c>
      <c r="F1285" s="21" t="s">
        <v>99</v>
      </c>
      <c r="G1285" s="22">
        <v>20.006</v>
      </c>
      <c r="H1285" s="123" t="s">
        <v>1920</v>
      </c>
    </row>
    <row r="1286" spans="2:8" x14ac:dyDescent="0.3">
      <c r="B1286" s="183" t="s">
        <v>1696</v>
      </c>
      <c r="C1286" s="116" t="s">
        <v>1697</v>
      </c>
      <c r="D1286" s="117">
        <v>4.7</v>
      </c>
      <c r="E1286" s="191">
        <v>44000</v>
      </c>
      <c r="F1286" s="9" t="s">
        <v>99</v>
      </c>
      <c r="G1286" s="192">
        <v>1.1922999999999999</v>
      </c>
      <c r="H1286" s="122" t="s">
        <v>1920</v>
      </c>
    </row>
    <row r="1287" spans="2:8" x14ac:dyDescent="0.3">
      <c r="B1287" s="183" t="s">
        <v>1698</v>
      </c>
      <c r="C1287" s="116" t="s">
        <v>1697</v>
      </c>
      <c r="D1287" s="117">
        <v>8.33</v>
      </c>
      <c r="E1287" s="191">
        <v>44000</v>
      </c>
      <c r="F1287" s="9" t="s">
        <v>99</v>
      </c>
      <c r="G1287" s="192">
        <v>1.9081999999999999</v>
      </c>
      <c r="H1287" s="122" t="s">
        <v>1920</v>
      </c>
    </row>
    <row r="1288" spans="2:8" x14ac:dyDescent="0.3">
      <c r="B1288" s="183" t="s">
        <v>1699</v>
      </c>
      <c r="C1288" s="116" t="s">
        <v>1697</v>
      </c>
      <c r="D1288" s="117">
        <v>16.420000000000002</v>
      </c>
      <c r="E1288" s="191">
        <v>54045</v>
      </c>
      <c r="F1288" s="9" t="s">
        <v>99</v>
      </c>
      <c r="G1288" s="192">
        <v>3.7313999999999998</v>
      </c>
      <c r="H1288" s="122" t="s">
        <v>1920</v>
      </c>
    </row>
    <row r="1289" spans="2:8" x14ac:dyDescent="0.3">
      <c r="B1289" s="186" t="s">
        <v>1700</v>
      </c>
      <c r="C1289" s="19" t="s">
        <v>1697</v>
      </c>
      <c r="D1289" s="20">
        <v>29.71</v>
      </c>
      <c r="E1289" s="143">
        <v>72272</v>
      </c>
      <c r="F1289" s="21" t="s">
        <v>99</v>
      </c>
      <c r="G1289" s="22">
        <v>10.698600000000001</v>
      </c>
      <c r="H1289" s="123" t="s">
        <v>1920</v>
      </c>
    </row>
    <row r="1290" spans="2:8" x14ac:dyDescent="0.3">
      <c r="B1290" s="183" t="s">
        <v>1701</v>
      </c>
      <c r="C1290" s="116" t="s">
        <v>1702</v>
      </c>
      <c r="D1290" s="117">
        <v>3.37</v>
      </c>
      <c r="E1290" s="191">
        <v>44000</v>
      </c>
      <c r="F1290" s="9" t="s">
        <v>99</v>
      </c>
      <c r="G1290" s="192">
        <v>0.52259999999999995</v>
      </c>
      <c r="H1290" s="122" t="s">
        <v>1920</v>
      </c>
    </row>
    <row r="1291" spans="2:8" x14ac:dyDescent="0.3">
      <c r="B1291" s="183" t="s">
        <v>1703</v>
      </c>
      <c r="C1291" s="116" t="s">
        <v>1702</v>
      </c>
      <c r="D1291" s="117">
        <v>4.88</v>
      </c>
      <c r="E1291" s="191">
        <v>44000</v>
      </c>
      <c r="F1291" s="9" t="s">
        <v>99</v>
      </c>
      <c r="G1291" s="192">
        <v>0.68689999999999996</v>
      </c>
      <c r="H1291" s="122" t="s">
        <v>1920</v>
      </c>
    </row>
    <row r="1292" spans="2:8" x14ac:dyDescent="0.3">
      <c r="B1292" s="183" t="s">
        <v>1704</v>
      </c>
      <c r="C1292" s="116" t="s">
        <v>1702</v>
      </c>
      <c r="D1292" s="117">
        <v>8.18</v>
      </c>
      <c r="E1292" s="191">
        <v>44000</v>
      </c>
      <c r="F1292" s="9" t="s">
        <v>99</v>
      </c>
      <c r="G1292" s="192">
        <v>1.3515999999999999</v>
      </c>
      <c r="H1292" s="122" t="s">
        <v>1920</v>
      </c>
    </row>
    <row r="1293" spans="2:8" x14ac:dyDescent="0.3">
      <c r="B1293" s="186" t="s">
        <v>1705</v>
      </c>
      <c r="C1293" s="19" t="s">
        <v>1702</v>
      </c>
      <c r="D1293" s="20">
        <v>8.18</v>
      </c>
      <c r="E1293" s="143">
        <v>44000</v>
      </c>
      <c r="F1293" s="21" t="s">
        <v>99</v>
      </c>
      <c r="G1293" s="22">
        <v>1.962</v>
      </c>
      <c r="H1293" s="123" t="s">
        <v>1920</v>
      </c>
    </row>
    <row r="1294" spans="2:8" x14ac:dyDescent="0.3">
      <c r="B1294" s="183" t="s">
        <v>1706</v>
      </c>
      <c r="C1294" s="116" t="s">
        <v>1707</v>
      </c>
      <c r="D1294" s="117">
        <v>2.48</v>
      </c>
      <c r="E1294" s="191">
        <v>44000</v>
      </c>
      <c r="F1294" s="9" t="s">
        <v>99</v>
      </c>
      <c r="G1294" s="192">
        <v>0.36209999999999998</v>
      </c>
      <c r="H1294" s="122" t="s">
        <v>1920</v>
      </c>
    </row>
    <row r="1295" spans="2:8" x14ac:dyDescent="0.3">
      <c r="B1295" s="183" t="s">
        <v>1708</v>
      </c>
      <c r="C1295" s="116" t="s">
        <v>1707</v>
      </c>
      <c r="D1295" s="117">
        <v>4.3899999999999997</v>
      </c>
      <c r="E1295" s="191">
        <v>44000</v>
      </c>
      <c r="F1295" s="9" t="s">
        <v>99</v>
      </c>
      <c r="G1295" s="192">
        <v>0.62860000000000005</v>
      </c>
      <c r="H1295" s="122" t="s">
        <v>1920</v>
      </c>
    </row>
    <row r="1296" spans="2:8" x14ac:dyDescent="0.3">
      <c r="B1296" s="183" t="s">
        <v>1709</v>
      </c>
      <c r="C1296" s="116" t="s">
        <v>1707</v>
      </c>
      <c r="D1296" s="117">
        <v>6.28</v>
      </c>
      <c r="E1296" s="191">
        <v>44000</v>
      </c>
      <c r="F1296" s="9" t="s">
        <v>99</v>
      </c>
      <c r="G1296" s="192">
        <v>1.0861000000000001</v>
      </c>
      <c r="H1296" s="122" t="s">
        <v>1920</v>
      </c>
    </row>
    <row r="1297" spans="2:8" x14ac:dyDescent="0.3">
      <c r="B1297" s="186" t="s">
        <v>1710</v>
      </c>
      <c r="C1297" s="19" t="s">
        <v>1707</v>
      </c>
      <c r="D1297" s="20">
        <v>10.34</v>
      </c>
      <c r="E1297" s="143">
        <v>44000</v>
      </c>
      <c r="F1297" s="21" t="s">
        <v>99</v>
      </c>
      <c r="G1297" s="22">
        <v>2.2385999999999999</v>
      </c>
      <c r="H1297" s="123" t="s">
        <v>1920</v>
      </c>
    </row>
    <row r="1298" spans="2:8" x14ac:dyDescent="0.3">
      <c r="B1298" s="183" t="s">
        <v>1711</v>
      </c>
      <c r="C1298" s="116" t="s">
        <v>1712</v>
      </c>
      <c r="D1298" s="117">
        <v>3.34</v>
      </c>
      <c r="E1298" s="191">
        <v>44000</v>
      </c>
      <c r="F1298" s="9" t="s">
        <v>99</v>
      </c>
      <c r="G1298" s="192">
        <v>1.2543</v>
      </c>
      <c r="H1298" s="122" t="s">
        <v>1905</v>
      </c>
    </row>
    <row r="1299" spans="2:8" x14ac:dyDescent="0.3">
      <c r="B1299" s="183" t="s">
        <v>1713</v>
      </c>
      <c r="C1299" s="116" t="s">
        <v>1712</v>
      </c>
      <c r="D1299" s="117">
        <v>3.96</v>
      </c>
      <c r="E1299" s="191">
        <v>44000</v>
      </c>
      <c r="F1299" s="9" t="s">
        <v>99</v>
      </c>
      <c r="G1299" s="192">
        <v>2.1663999999999999</v>
      </c>
      <c r="H1299" s="122" t="s">
        <v>1905</v>
      </c>
    </row>
    <row r="1300" spans="2:8" x14ac:dyDescent="0.3">
      <c r="B1300" s="183" t="s">
        <v>1714</v>
      </c>
      <c r="C1300" s="116" t="s">
        <v>1712</v>
      </c>
      <c r="D1300" s="117">
        <v>8.76</v>
      </c>
      <c r="E1300" s="191">
        <v>44000</v>
      </c>
      <c r="F1300" s="9" t="s">
        <v>99</v>
      </c>
      <c r="G1300" s="192">
        <v>3.1532</v>
      </c>
      <c r="H1300" s="122" t="s">
        <v>1905</v>
      </c>
    </row>
    <row r="1301" spans="2:8" x14ac:dyDescent="0.3">
      <c r="B1301" s="186" t="s">
        <v>1715</v>
      </c>
      <c r="C1301" s="19" t="s">
        <v>1712</v>
      </c>
      <c r="D1301" s="20">
        <v>23.4</v>
      </c>
      <c r="E1301" s="143">
        <v>60518</v>
      </c>
      <c r="F1301" s="21" t="s">
        <v>99</v>
      </c>
      <c r="G1301" s="22">
        <v>5.4531000000000001</v>
      </c>
      <c r="H1301" s="123" t="s">
        <v>1905</v>
      </c>
    </row>
    <row r="1302" spans="2:8" x14ac:dyDescent="0.3">
      <c r="B1302" s="183" t="s">
        <v>1716</v>
      </c>
      <c r="C1302" s="116" t="s">
        <v>1717</v>
      </c>
      <c r="D1302" s="117">
        <v>3.29</v>
      </c>
      <c r="E1302" s="191">
        <v>44000</v>
      </c>
      <c r="F1302" s="9" t="s">
        <v>99</v>
      </c>
      <c r="G1302" s="192">
        <v>1.5425</v>
      </c>
      <c r="H1302" s="122" t="s">
        <v>1905</v>
      </c>
    </row>
    <row r="1303" spans="2:8" x14ac:dyDescent="0.3">
      <c r="B1303" s="183" t="s">
        <v>1718</v>
      </c>
      <c r="C1303" s="116" t="s">
        <v>1717</v>
      </c>
      <c r="D1303" s="117">
        <v>4.58</v>
      </c>
      <c r="E1303" s="191">
        <v>44000</v>
      </c>
      <c r="F1303" s="9" t="s">
        <v>99</v>
      </c>
      <c r="G1303" s="192">
        <v>1.8317000000000001</v>
      </c>
      <c r="H1303" s="122" t="s">
        <v>1905</v>
      </c>
    </row>
    <row r="1304" spans="2:8" x14ac:dyDescent="0.3">
      <c r="B1304" s="183" t="s">
        <v>1719</v>
      </c>
      <c r="C1304" s="116" t="s">
        <v>1717</v>
      </c>
      <c r="D1304" s="117">
        <v>6</v>
      </c>
      <c r="E1304" s="191">
        <v>44000</v>
      </c>
      <c r="F1304" s="9" t="s">
        <v>99</v>
      </c>
      <c r="G1304" s="192">
        <v>2.6141999999999999</v>
      </c>
      <c r="H1304" s="122" t="s">
        <v>1905</v>
      </c>
    </row>
    <row r="1305" spans="2:8" x14ac:dyDescent="0.3">
      <c r="B1305" s="186" t="s">
        <v>1720</v>
      </c>
      <c r="C1305" s="19" t="s">
        <v>1717</v>
      </c>
      <c r="D1305" s="20">
        <v>6</v>
      </c>
      <c r="E1305" s="143">
        <v>44000</v>
      </c>
      <c r="F1305" s="21" t="s">
        <v>99</v>
      </c>
      <c r="G1305" s="22">
        <v>8.0484000000000009</v>
      </c>
      <c r="H1305" s="123" t="s">
        <v>1905</v>
      </c>
    </row>
    <row r="1306" spans="2:8" x14ac:dyDescent="0.3">
      <c r="B1306" s="183" t="s">
        <v>1721</v>
      </c>
      <c r="C1306" s="116" t="s">
        <v>1722</v>
      </c>
      <c r="D1306" s="117">
        <v>10.53</v>
      </c>
      <c r="E1306" s="191">
        <v>44000</v>
      </c>
      <c r="F1306" s="9" t="s">
        <v>99</v>
      </c>
      <c r="G1306" s="192">
        <v>0.9637</v>
      </c>
      <c r="H1306" s="122" t="s">
        <v>1927</v>
      </c>
    </row>
    <row r="1307" spans="2:8" x14ac:dyDescent="0.3">
      <c r="B1307" s="183" t="s">
        <v>1723</v>
      </c>
      <c r="C1307" s="116" t="s">
        <v>1722</v>
      </c>
      <c r="D1307" s="117">
        <v>11.93</v>
      </c>
      <c r="E1307" s="191">
        <v>44000</v>
      </c>
      <c r="F1307" s="9" t="s">
        <v>99</v>
      </c>
      <c r="G1307" s="192">
        <v>1.1585000000000001</v>
      </c>
      <c r="H1307" s="122" t="s">
        <v>1927</v>
      </c>
    </row>
    <row r="1308" spans="2:8" x14ac:dyDescent="0.3">
      <c r="B1308" s="183" t="s">
        <v>1724</v>
      </c>
      <c r="C1308" s="116" t="s">
        <v>1722</v>
      </c>
      <c r="D1308" s="117">
        <v>14.54</v>
      </c>
      <c r="E1308" s="191">
        <v>44000</v>
      </c>
      <c r="F1308" s="9" t="s">
        <v>99</v>
      </c>
      <c r="G1308" s="192">
        <v>1.5105</v>
      </c>
      <c r="H1308" s="122" t="s">
        <v>1927</v>
      </c>
    </row>
    <row r="1309" spans="2:8" x14ac:dyDescent="0.3">
      <c r="B1309" s="186" t="s">
        <v>1725</v>
      </c>
      <c r="C1309" s="19" t="s">
        <v>1722</v>
      </c>
      <c r="D1309" s="20">
        <v>17.13</v>
      </c>
      <c r="E1309" s="143">
        <v>44000</v>
      </c>
      <c r="F1309" s="21" t="s">
        <v>99</v>
      </c>
      <c r="G1309" s="22">
        <v>1.873</v>
      </c>
      <c r="H1309" s="123" t="s">
        <v>1927</v>
      </c>
    </row>
    <row r="1310" spans="2:8" x14ac:dyDescent="0.3">
      <c r="B1310" s="183" t="s">
        <v>1726</v>
      </c>
      <c r="C1310" s="116" t="s">
        <v>1727</v>
      </c>
      <c r="D1310" s="117">
        <v>3.16</v>
      </c>
      <c r="E1310" s="191">
        <v>44000</v>
      </c>
      <c r="F1310" s="9" t="s">
        <v>99</v>
      </c>
      <c r="G1310" s="192">
        <v>0.4133</v>
      </c>
      <c r="H1310" s="122" t="s">
        <v>1906</v>
      </c>
    </row>
    <row r="1311" spans="2:8" x14ac:dyDescent="0.3">
      <c r="B1311" s="183" t="s">
        <v>1728</v>
      </c>
      <c r="C1311" s="116" t="s">
        <v>1727</v>
      </c>
      <c r="D1311" s="117">
        <v>4.8099999999999996</v>
      </c>
      <c r="E1311" s="191">
        <v>44000</v>
      </c>
      <c r="F1311" s="9" t="s">
        <v>99</v>
      </c>
      <c r="G1311" s="192">
        <v>0.61499999999999999</v>
      </c>
      <c r="H1311" s="122" t="s">
        <v>1906</v>
      </c>
    </row>
    <row r="1312" spans="2:8" x14ac:dyDescent="0.3">
      <c r="B1312" s="183" t="s">
        <v>1729</v>
      </c>
      <c r="C1312" s="116" t="s">
        <v>1727</v>
      </c>
      <c r="D1312" s="117">
        <v>7.14</v>
      </c>
      <c r="E1312" s="191">
        <v>44000</v>
      </c>
      <c r="F1312" s="9" t="s">
        <v>99</v>
      </c>
      <c r="G1312" s="192">
        <v>0.88549999999999995</v>
      </c>
      <c r="H1312" s="122" t="s">
        <v>1906</v>
      </c>
    </row>
    <row r="1313" spans="2:8" x14ac:dyDescent="0.3">
      <c r="B1313" s="186" t="s">
        <v>1730</v>
      </c>
      <c r="C1313" s="19" t="s">
        <v>1727</v>
      </c>
      <c r="D1313" s="20">
        <v>11.54</v>
      </c>
      <c r="E1313" s="143">
        <v>44000</v>
      </c>
      <c r="F1313" s="21" t="s">
        <v>99</v>
      </c>
      <c r="G1313" s="22">
        <v>1.4321999999999999</v>
      </c>
      <c r="H1313" s="123" t="s">
        <v>1906</v>
      </c>
    </row>
    <row r="1314" spans="2:8" x14ac:dyDescent="0.3">
      <c r="B1314" s="183" t="s">
        <v>1731</v>
      </c>
      <c r="C1314" s="116" t="s">
        <v>1732</v>
      </c>
      <c r="D1314" s="117">
        <v>4.75</v>
      </c>
      <c r="E1314" s="191">
        <v>44000</v>
      </c>
      <c r="F1314" s="9" t="s">
        <v>99</v>
      </c>
      <c r="G1314" s="192">
        <v>0.2054</v>
      </c>
      <c r="H1314" s="122" t="s">
        <v>1906</v>
      </c>
    </row>
    <row r="1315" spans="2:8" x14ac:dyDescent="0.3">
      <c r="B1315" s="183" t="s">
        <v>1733</v>
      </c>
      <c r="C1315" s="116" t="s">
        <v>1732</v>
      </c>
      <c r="D1315" s="117">
        <v>9.7100000000000009</v>
      </c>
      <c r="E1315" s="191">
        <v>44000</v>
      </c>
      <c r="F1315" s="9" t="s">
        <v>99</v>
      </c>
      <c r="G1315" s="192">
        <v>0.61680000000000001</v>
      </c>
      <c r="H1315" s="122" t="s">
        <v>1906</v>
      </c>
    </row>
    <row r="1316" spans="2:8" x14ac:dyDescent="0.3">
      <c r="B1316" s="183" t="s">
        <v>1734</v>
      </c>
      <c r="C1316" s="116" t="s">
        <v>1732</v>
      </c>
      <c r="D1316" s="117">
        <v>10.53</v>
      </c>
      <c r="E1316" s="191">
        <v>44000</v>
      </c>
      <c r="F1316" s="9" t="s">
        <v>99</v>
      </c>
      <c r="G1316" s="192">
        <v>0.67179999999999995</v>
      </c>
      <c r="H1316" s="122" t="s">
        <v>1906</v>
      </c>
    </row>
    <row r="1317" spans="2:8" x14ac:dyDescent="0.3">
      <c r="B1317" s="186" t="s">
        <v>1735</v>
      </c>
      <c r="C1317" s="19" t="s">
        <v>1732</v>
      </c>
      <c r="D1317" s="20">
        <v>10.53</v>
      </c>
      <c r="E1317" s="143">
        <v>44000</v>
      </c>
      <c r="F1317" s="21" t="s">
        <v>99</v>
      </c>
      <c r="G1317" s="22">
        <v>0.67179999999999995</v>
      </c>
      <c r="H1317" s="123" t="s">
        <v>1906</v>
      </c>
    </row>
    <row r="1318" spans="2:8" x14ac:dyDescent="0.3">
      <c r="B1318" s="183" t="s">
        <v>1736</v>
      </c>
      <c r="C1318" s="116" t="s">
        <v>1737</v>
      </c>
      <c r="D1318" s="117">
        <v>9.48</v>
      </c>
      <c r="E1318" s="191">
        <v>44000</v>
      </c>
      <c r="F1318" s="9" t="s">
        <v>99</v>
      </c>
      <c r="G1318" s="192">
        <v>0.91549999999999998</v>
      </c>
      <c r="H1318" s="122" t="s">
        <v>1917</v>
      </c>
    </row>
    <row r="1319" spans="2:8" x14ac:dyDescent="0.3">
      <c r="B1319" s="183" t="s">
        <v>1738</v>
      </c>
      <c r="C1319" s="116" t="s">
        <v>1737</v>
      </c>
      <c r="D1319" s="117">
        <v>18.14</v>
      </c>
      <c r="E1319" s="191">
        <v>44000</v>
      </c>
      <c r="F1319" s="9" t="s">
        <v>99</v>
      </c>
      <c r="G1319" s="192">
        <v>2.1196999999999999</v>
      </c>
      <c r="H1319" s="122" t="s">
        <v>1917</v>
      </c>
    </row>
    <row r="1320" spans="2:8" x14ac:dyDescent="0.3">
      <c r="B1320" s="183" t="s">
        <v>1739</v>
      </c>
      <c r="C1320" s="116" t="s">
        <v>1737</v>
      </c>
      <c r="D1320" s="117">
        <v>32.950000000000003</v>
      </c>
      <c r="E1320" s="191">
        <v>53979</v>
      </c>
      <c r="F1320" s="9" t="s">
        <v>99</v>
      </c>
      <c r="G1320" s="192">
        <v>4.2474999999999996</v>
      </c>
      <c r="H1320" s="122" t="s">
        <v>1917</v>
      </c>
    </row>
    <row r="1321" spans="2:8" x14ac:dyDescent="0.3">
      <c r="B1321" s="186" t="s">
        <v>1740</v>
      </c>
      <c r="C1321" s="19" t="s">
        <v>1737</v>
      </c>
      <c r="D1321" s="20">
        <v>53.29</v>
      </c>
      <c r="E1321" s="143">
        <v>59943</v>
      </c>
      <c r="F1321" s="21" t="s">
        <v>99</v>
      </c>
      <c r="G1321" s="22">
        <v>9.1754999999999995</v>
      </c>
      <c r="H1321" s="123" t="s">
        <v>1917</v>
      </c>
    </row>
    <row r="1322" spans="2:8" x14ac:dyDescent="0.3">
      <c r="B1322" s="183" t="s">
        <v>1741</v>
      </c>
      <c r="C1322" s="116" t="s">
        <v>1742</v>
      </c>
      <c r="D1322" s="117">
        <v>3.36</v>
      </c>
      <c r="E1322" s="191">
        <v>44000</v>
      </c>
      <c r="F1322" s="9" t="s">
        <v>99</v>
      </c>
      <c r="G1322" s="192">
        <v>0.68420000000000003</v>
      </c>
      <c r="H1322" s="122" t="s">
        <v>1906</v>
      </c>
    </row>
    <row r="1323" spans="2:8" x14ac:dyDescent="0.3">
      <c r="B1323" s="183" t="s">
        <v>1743</v>
      </c>
      <c r="C1323" s="116" t="s">
        <v>1742</v>
      </c>
      <c r="D1323" s="117">
        <v>5.71</v>
      </c>
      <c r="E1323" s="191">
        <v>44000</v>
      </c>
      <c r="F1323" s="9" t="s">
        <v>99</v>
      </c>
      <c r="G1323" s="192">
        <v>0.94059999999999999</v>
      </c>
      <c r="H1323" s="122" t="s">
        <v>1906</v>
      </c>
    </row>
    <row r="1324" spans="2:8" x14ac:dyDescent="0.3">
      <c r="B1324" s="183" t="s">
        <v>1744</v>
      </c>
      <c r="C1324" s="116" t="s">
        <v>1742</v>
      </c>
      <c r="D1324" s="117">
        <v>9.41</v>
      </c>
      <c r="E1324" s="191">
        <v>44000</v>
      </c>
      <c r="F1324" s="9" t="s">
        <v>99</v>
      </c>
      <c r="G1324" s="192">
        <v>1.5192000000000001</v>
      </c>
      <c r="H1324" s="122" t="s">
        <v>1906</v>
      </c>
    </row>
    <row r="1325" spans="2:8" x14ac:dyDescent="0.3">
      <c r="B1325" s="186" t="s">
        <v>1745</v>
      </c>
      <c r="C1325" s="19" t="s">
        <v>1742</v>
      </c>
      <c r="D1325" s="20">
        <v>14.5</v>
      </c>
      <c r="E1325" s="143">
        <v>44000</v>
      </c>
      <c r="F1325" s="21" t="s">
        <v>99</v>
      </c>
      <c r="G1325" s="22">
        <v>2.8555999999999999</v>
      </c>
      <c r="H1325" s="123" t="s">
        <v>1906</v>
      </c>
    </row>
    <row r="1326" spans="2:8" x14ac:dyDescent="0.3">
      <c r="B1326" s="183" t="s">
        <v>1746</v>
      </c>
      <c r="C1326" s="116" t="s">
        <v>1747</v>
      </c>
      <c r="D1326" s="117">
        <v>3.43</v>
      </c>
      <c r="E1326" s="191">
        <v>44000</v>
      </c>
      <c r="F1326" s="9" t="s">
        <v>99</v>
      </c>
      <c r="G1326" s="192">
        <v>0.61470000000000002</v>
      </c>
      <c r="H1326" s="122" t="s">
        <v>1906</v>
      </c>
    </row>
    <row r="1327" spans="2:8" x14ac:dyDescent="0.3">
      <c r="B1327" s="183" t="s">
        <v>1748</v>
      </c>
      <c r="C1327" s="116" t="s">
        <v>1747</v>
      </c>
      <c r="D1327" s="117">
        <v>4.72</v>
      </c>
      <c r="E1327" s="191">
        <v>44000</v>
      </c>
      <c r="F1327" s="9" t="s">
        <v>99</v>
      </c>
      <c r="G1327" s="192">
        <v>0.77170000000000005</v>
      </c>
      <c r="H1327" s="122" t="s">
        <v>1906</v>
      </c>
    </row>
    <row r="1328" spans="2:8" x14ac:dyDescent="0.3">
      <c r="B1328" s="183" t="s">
        <v>1749</v>
      </c>
      <c r="C1328" s="116" t="s">
        <v>1747</v>
      </c>
      <c r="D1328" s="117">
        <v>7.12</v>
      </c>
      <c r="E1328" s="191">
        <v>44000</v>
      </c>
      <c r="F1328" s="9" t="s">
        <v>99</v>
      </c>
      <c r="G1328" s="192">
        <v>1.1003000000000001</v>
      </c>
      <c r="H1328" s="122" t="s">
        <v>1906</v>
      </c>
    </row>
    <row r="1329" spans="2:8" x14ac:dyDescent="0.3">
      <c r="B1329" s="186" t="s">
        <v>1750</v>
      </c>
      <c r="C1329" s="19" t="s">
        <v>1747</v>
      </c>
      <c r="D1329" s="20">
        <v>10.74</v>
      </c>
      <c r="E1329" s="143">
        <v>44000</v>
      </c>
      <c r="F1329" s="21" t="s">
        <v>99</v>
      </c>
      <c r="G1329" s="22">
        <v>1.8165</v>
      </c>
      <c r="H1329" s="123" t="s">
        <v>1906</v>
      </c>
    </row>
    <row r="1330" spans="2:8" x14ac:dyDescent="0.3">
      <c r="B1330" s="183" t="s">
        <v>1751</v>
      </c>
      <c r="C1330" s="116" t="s">
        <v>1752</v>
      </c>
      <c r="D1330" s="117">
        <v>4.04</v>
      </c>
      <c r="E1330" s="191">
        <v>44000</v>
      </c>
      <c r="F1330" s="9" t="s">
        <v>99</v>
      </c>
      <c r="G1330" s="192">
        <v>0.65529999999999999</v>
      </c>
      <c r="H1330" s="122" t="s">
        <v>1906</v>
      </c>
    </row>
    <row r="1331" spans="2:8" x14ac:dyDescent="0.3">
      <c r="B1331" s="183" t="s">
        <v>1753</v>
      </c>
      <c r="C1331" s="116" t="s">
        <v>1752</v>
      </c>
      <c r="D1331" s="117">
        <v>5.12</v>
      </c>
      <c r="E1331" s="191">
        <v>44000</v>
      </c>
      <c r="F1331" s="9" t="s">
        <v>99</v>
      </c>
      <c r="G1331" s="192">
        <v>0.85499999999999998</v>
      </c>
      <c r="H1331" s="122" t="s">
        <v>1906</v>
      </c>
    </row>
    <row r="1332" spans="2:8" x14ac:dyDescent="0.3">
      <c r="B1332" s="183" t="s">
        <v>1754</v>
      </c>
      <c r="C1332" s="116" t="s">
        <v>1752</v>
      </c>
      <c r="D1332" s="117">
        <v>6.62</v>
      </c>
      <c r="E1332" s="191">
        <v>44000</v>
      </c>
      <c r="F1332" s="9" t="s">
        <v>99</v>
      </c>
      <c r="G1332" s="192">
        <v>1.0546</v>
      </c>
      <c r="H1332" s="122" t="s">
        <v>1906</v>
      </c>
    </row>
    <row r="1333" spans="2:8" x14ac:dyDescent="0.3">
      <c r="B1333" s="186" t="s">
        <v>1755</v>
      </c>
      <c r="C1333" s="19" t="s">
        <v>1752</v>
      </c>
      <c r="D1333" s="20">
        <v>9.64</v>
      </c>
      <c r="E1333" s="143">
        <v>44000</v>
      </c>
      <c r="F1333" s="21" t="s">
        <v>99</v>
      </c>
      <c r="G1333" s="22">
        <v>1.7952999999999999</v>
      </c>
      <c r="H1333" s="123" t="s">
        <v>1906</v>
      </c>
    </row>
    <row r="1334" spans="2:8" x14ac:dyDescent="0.3">
      <c r="B1334" s="183" t="s">
        <v>1756</v>
      </c>
      <c r="C1334" s="116" t="s">
        <v>1757</v>
      </c>
      <c r="D1334" s="117">
        <v>2.93</v>
      </c>
      <c r="E1334" s="191">
        <v>44000</v>
      </c>
      <c r="F1334" s="9" t="s">
        <v>99</v>
      </c>
      <c r="G1334" s="192">
        <v>0.55410000000000004</v>
      </c>
      <c r="H1334" s="122" t="s">
        <v>1906</v>
      </c>
    </row>
    <row r="1335" spans="2:8" x14ac:dyDescent="0.3">
      <c r="B1335" s="183" t="s">
        <v>1758</v>
      </c>
      <c r="C1335" s="116" t="s">
        <v>1757</v>
      </c>
      <c r="D1335" s="117">
        <v>4.1100000000000003</v>
      </c>
      <c r="E1335" s="191">
        <v>44000</v>
      </c>
      <c r="F1335" s="9" t="s">
        <v>99</v>
      </c>
      <c r="G1335" s="192">
        <v>0.68200000000000005</v>
      </c>
      <c r="H1335" s="122" t="s">
        <v>1906</v>
      </c>
    </row>
    <row r="1336" spans="2:8" x14ac:dyDescent="0.3">
      <c r="B1336" s="183" t="s">
        <v>1759</v>
      </c>
      <c r="C1336" s="116" t="s">
        <v>1757</v>
      </c>
      <c r="D1336" s="117">
        <v>5.4</v>
      </c>
      <c r="E1336" s="191">
        <v>44000</v>
      </c>
      <c r="F1336" s="9" t="s">
        <v>99</v>
      </c>
      <c r="G1336" s="192">
        <v>0.92210000000000003</v>
      </c>
      <c r="H1336" s="122" t="s">
        <v>1906</v>
      </c>
    </row>
    <row r="1337" spans="2:8" x14ac:dyDescent="0.3">
      <c r="B1337" s="186" t="s">
        <v>1760</v>
      </c>
      <c r="C1337" s="19" t="s">
        <v>1757</v>
      </c>
      <c r="D1337" s="20">
        <v>7.2</v>
      </c>
      <c r="E1337" s="143">
        <v>44000</v>
      </c>
      <c r="F1337" s="21" t="s">
        <v>99</v>
      </c>
      <c r="G1337" s="22">
        <v>1.5405</v>
      </c>
      <c r="H1337" s="123" t="s">
        <v>1906</v>
      </c>
    </row>
    <row r="1338" spans="2:8" x14ac:dyDescent="0.3">
      <c r="B1338" s="183" t="s">
        <v>1761</v>
      </c>
      <c r="C1338" s="116" t="s">
        <v>1762</v>
      </c>
      <c r="D1338" s="117">
        <v>6</v>
      </c>
      <c r="E1338" s="191">
        <v>44000</v>
      </c>
      <c r="F1338" s="9" t="s">
        <v>99</v>
      </c>
      <c r="G1338" s="192">
        <v>2.6126999999999998</v>
      </c>
      <c r="H1338" s="122" t="s">
        <v>1908</v>
      </c>
    </row>
    <row r="1339" spans="2:8" x14ac:dyDescent="0.3">
      <c r="B1339" s="183" t="s">
        <v>1763</v>
      </c>
      <c r="C1339" s="116" t="s">
        <v>1762</v>
      </c>
      <c r="D1339" s="117">
        <v>6.58</v>
      </c>
      <c r="E1339" s="191">
        <v>44000</v>
      </c>
      <c r="F1339" s="9" t="s">
        <v>99</v>
      </c>
      <c r="G1339" s="192">
        <v>2.6190000000000002</v>
      </c>
      <c r="H1339" s="122" t="s">
        <v>1908</v>
      </c>
    </row>
    <row r="1340" spans="2:8" x14ac:dyDescent="0.3">
      <c r="B1340" s="183" t="s">
        <v>1764</v>
      </c>
      <c r="C1340" s="116" t="s">
        <v>1762</v>
      </c>
      <c r="D1340" s="117">
        <v>10.47</v>
      </c>
      <c r="E1340" s="191">
        <v>45708</v>
      </c>
      <c r="F1340" s="9" t="s">
        <v>99</v>
      </c>
      <c r="G1340" s="192">
        <v>3.9022000000000001</v>
      </c>
      <c r="H1340" s="122" t="s">
        <v>1908</v>
      </c>
    </row>
    <row r="1341" spans="2:8" x14ac:dyDescent="0.3">
      <c r="B1341" s="186" t="s">
        <v>1765</v>
      </c>
      <c r="C1341" s="19" t="s">
        <v>1762</v>
      </c>
      <c r="D1341" s="20">
        <v>16.149999999999999</v>
      </c>
      <c r="E1341" s="143">
        <v>57760</v>
      </c>
      <c r="F1341" s="21" t="s">
        <v>99</v>
      </c>
      <c r="G1341" s="22">
        <v>6.5895999999999999</v>
      </c>
      <c r="H1341" s="123" t="s">
        <v>1908</v>
      </c>
    </row>
    <row r="1342" spans="2:8" x14ac:dyDescent="0.3">
      <c r="B1342" s="183" t="s">
        <v>1766</v>
      </c>
      <c r="C1342" s="116" t="s">
        <v>1767</v>
      </c>
      <c r="D1342" s="117">
        <v>4.92</v>
      </c>
      <c r="E1342" s="191">
        <v>44000</v>
      </c>
      <c r="F1342" s="9" t="s">
        <v>99</v>
      </c>
      <c r="G1342" s="192">
        <v>1.7979000000000001</v>
      </c>
      <c r="H1342" s="122" t="s">
        <v>1928</v>
      </c>
    </row>
    <row r="1343" spans="2:8" x14ac:dyDescent="0.3">
      <c r="B1343" s="183" t="s">
        <v>1768</v>
      </c>
      <c r="C1343" s="116" t="s">
        <v>1767</v>
      </c>
      <c r="D1343" s="117">
        <v>5.86</v>
      </c>
      <c r="E1343" s="191">
        <v>44000</v>
      </c>
      <c r="F1343" s="9" t="s">
        <v>99</v>
      </c>
      <c r="G1343" s="192">
        <v>2.1827000000000001</v>
      </c>
      <c r="H1343" s="122" t="s">
        <v>1928</v>
      </c>
    </row>
    <row r="1344" spans="2:8" x14ac:dyDescent="0.3">
      <c r="B1344" s="183" t="s">
        <v>1769</v>
      </c>
      <c r="C1344" s="116" t="s">
        <v>1767</v>
      </c>
      <c r="D1344" s="117">
        <v>9.2100000000000009</v>
      </c>
      <c r="E1344" s="191">
        <v>44000</v>
      </c>
      <c r="F1344" s="9" t="s">
        <v>99</v>
      </c>
      <c r="G1344" s="192">
        <v>3.3812000000000002</v>
      </c>
      <c r="H1344" s="122" t="s">
        <v>1928</v>
      </c>
    </row>
    <row r="1345" spans="2:8" x14ac:dyDescent="0.3">
      <c r="B1345" s="186" t="s">
        <v>1770</v>
      </c>
      <c r="C1345" s="19" t="s">
        <v>1767</v>
      </c>
      <c r="D1345" s="20">
        <v>15.22</v>
      </c>
      <c r="E1345" s="143">
        <v>58156</v>
      </c>
      <c r="F1345" s="21" t="s">
        <v>99</v>
      </c>
      <c r="G1345" s="22">
        <v>6.3270999999999997</v>
      </c>
      <c r="H1345" s="123" t="s">
        <v>1928</v>
      </c>
    </row>
    <row r="1346" spans="2:8" x14ac:dyDescent="0.3">
      <c r="B1346" s="183" t="s">
        <v>1771</v>
      </c>
      <c r="C1346" s="116" t="s">
        <v>1772</v>
      </c>
      <c r="D1346" s="117">
        <v>5.22</v>
      </c>
      <c r="E1346" s="191">
        <v>44000</v>
      </c>
      <c r="F1346" s="9" t="s">
        <v>99</v>
      </c>
      <c r="G1346" s="192">
        <v>1.8980999999999999</v>
      </c>
      <c r="H1346" s="122" t="s">
        <v>1928</v>
      </c>
    </row>
    <row r="1347" spans="2:8" x14ac:dyDescent="0.3">
      <c r="B1347" s="183" t="s">
        <v>1773</v>
      </c>
      <c r="C1347" s="116" t="s">
        <v>1772</v>
      </c>
      <c r="D1347" s="117">
        <v>6.6</v>
      </c>
      <c r="E1347" s="191">
        <v>44000</v>
      </c>
      <c r="F1347" s="9" t="s">
        <v>99</v>
      </c>
      <c r="G1347" s="192">
        <v>2.4748000000000001</v>
      </c>
      <c r="H1347" s="122" t="s">
        <v>1928</v>
      </c>
    </row>
    <row r="1348" spans="2:8" x14ac:dyDescent="0.3">
      <c r="B1348" s="183" t="s">
        <v>1774</v>
      </c>
      <c r="C1348" s="116" t="s">
        <v>1772</v>
      </c>
      <c r="D1348" s="117">
        <v>9.19</v>
      </c>
      <c r="E1348" s="191">
        <v>44000</v>
      </c>
      <c r="F1348" s="9" t="s">
        <v>99</v>
      </c>
      <c r="G1348" s="192">
        <v>3.5861999999999998</v>
      </c>
      <c r="H1348" s="122" t="s">
        <v>1928</v>
      </c>
    </row>
    <row r="1349" spans="2:8" x14ac:dyDescent="0.3">
      <c r="B1349" s="186" t="s">
        <v>1775</v>
      </c>
      <c r="C1349" s="19" t="s">
        <v>1772</v>
      </c>
      <c r="D1349" s="20">
        <v>15.59</v>
      </c>
      <c r="E1349" s="143">
        <v>53629</v>
      </c>
      <c r="F1349" s="21" t="s">
        <v>99</v>
      </c>
      <c r="G1349" s="22">
        <v>6.0403000000000002</v>
      </c>
      <c r="H1349" s="123" t="s">
        <v>1928</v>
      </c>
    </row>
    <row r="1350" spans="2:8" x14ac:dyDescent="0.3">
      <c r="B1350" s="183" t="s">
        <v>1776</v>
      </c>
      <c r="C1350" s="116" t="s">
        <v>1777</v>
      </c>
      <c r="D1350" s="117">
        <v>2.9</v>
      </c>
      <c r="E1350" s="191">
        <v>44000</v>
      </c>
      <c r="F1350" s="9" t="s">
        <v>99</v>
      </c>
      <c r="G1350" s="192">
        <v>0.74729999999999996</v>
      </c>
      <c r="H1350" s="122" t="s">
        <v>1928</v>
      </c>
    </row>
    <row r="1351" spans="2:8" x14ac:dyDescent="0.3">
      <c r="B1351" s="183" t="s">
        <v>1778</v>
      </c>
      <c r="C1351" s="116" t="s">
        <v>1777</v>
      </c>
      <c r="D1351" s="117">
        <v>3.85</v>
      </c>
      <c r="E1351" s="191">
        <v>44000</v>
      </c>
      <c r="F1351" s="9" t="s">
        <v>99</v>
      </c>
      <c r="G1351" s="192">
        <v>0.96640000000000004</v>
      </c>
      <c r="H1351" s="122" t="s">
        <v>1928</v>
      </c>
    </row>
    <row r="1352" spans="2:8" x14ac:dyDescent="0.3">
      <c r="B1352" s="183" t="s">
        <v>1779</v>
      </c>
      <c r="C1352" s="116" t="s">
        <v>1777</v>
      </c>
      <c r="D1352" s="117">
        <v>6.21</v>
      </c>
      <c r="E1352" s="191">
        <v>44000</v>
      </c>
      <c r="F1352" s="9" t="s">
        <v>99</v>
      </c>
      <c r="G1352" s="192">
        <v>1.4957</v>
      </c>
      <c r="H1352" s="122" t="s">
        <v>1928</v>
      </c>
    </row>
    <row r="1353" spans="2:8" x14ac:dyDescent="0.3">
      <c r="B1353" s="186" t="s">
        <v>1780</v>
      </c>
      <c r="C1353" s="19" t="s">
        <v>1777</v>
      </c>
      <c r="D1353" s="20">
        <v>9.4700000000000006</v>
      </c>
      <c r="E1353" s="143">
        <v>44000</v>
      </c>
      <c r="F1353" s="21" t="s">
        <v>99</v>
      </c>
      <c r="G1353" s="22">
        <v>2.7157</v>
      </c>
      <c r="H1353" s="123" t="s">
        <v>1928</v>
      </c>
    </row>
    <row r="1354" spans="2:8" x14ac:dyDescent="0.3">
      <c r="B1354" s="183" t="s">
        <v>1781</v>
      </c>
      <c r="C1354" s="116" t="s">
        <v>1782</v>
      </c>
      <c r="D1354" s="117">
        <v>3.13</v>
      </c>
      <c r="E1354" s="191">
        <v>44000</v>
      </c>
      <c r="F1354" s="9" t="s">
        <v>99</v>
      </c>
      <c r="G1354" s="192">
        <v>1.4356</v>
      </c>
      <c r="H1354" s="122" t="s">
        <v>1905</v>
      </c>
    </row>
    <row r="1355" spans="2:8" x14ac:dyDescent="0.3">
      <c r="B1355" s="183" t="s">
        <v>1783</v>
      </c>
      <c r="C1355" s="116" t="s">
        <v>1782</v>
      </c>
      <c r="D1355" s="117">
        <v>5.62</v>
      </c>
      <c r="E1355" s="191">
        <v>44000</v>
      </c>
      <c r="F1355" s="9" t="s">
        <v>99</v>
      </c>
      <c r="G1355" s="192">
        <v>1.9353</v>
      </c>
      <c r="H1355" s="122" t="s">
        <v>1905</v>
      </c>
    </row>
    <row r="1356" spans="2:8" x14ac:dyDescent="0.3">
      <c r="B1356" s="183" t="s">
        <v>1784</v>
      </c>
      <c r="C1356" s="116" t="s">
        <v>1782</v>
      </c>
      <c r="D1356" s="117">
        <v>10.79</v>
      </c>
      <c r="E1356" s="191">
        <v>44000</v>
      </c>
      <c r="F1356" s="9" t="s">
        <v>99</v>
      </c>
      <c r="G1356" s="192">
        <v>3.0127999999999999</v>
      </c>
      <c r="H1356" s="122" t="s">
        <v>1905</v>
      </c>
    </row>
    <row r="1357" spans="2:8" x14ac:dyDescent="0.3">
      <c r="B1357" s="186" t="s">
        <v>1785</v>
      </c>
      <c r="C1357" s="19" t="s">
        <v>1782</v>
      </c>
      <c r="D1357" s="20">
        <v>18.59</v>
      </c>
      <c r="E1357" s="143">
        <v>53556</v>
      </c>
      <c r="F1357" s="21" t="s">
        <v>99</v>
      </c>
      <c r="G1357" s="22">
        <v>5.1738</v>
      </c>
      <c r="H1357" s="123" t="s">
        <v>1905</v>
      </c>
    </row>
    <row r="1358" spans="2:8" x14ac:dyDescent="0.3">
      <c r="B1358" s="183" t="s">
        <v>1786</v>
      </c>
      <c r="C1358" s="116" t="s">
        <v>1787</v>
      </c>
      <c r="D1358" s="117">
        <v>3.77</v>
      </c>
      <c r="E1358" s="191">
        <v>44000</v>
      </c>
      <c r="F1358" s="9" t="s">
        <v>99</v>
      </c>
      <c r="G1358" s="192">
        <v>1.0384</v>
      </c>
      <c r="H1358" s="122" t="s">
        <v>1905</v>
      </c>
    </row>
    <row r="1359" spans="2:8" x14ac:dyDescent="0.3">
      <c r="B1359" s="183" t="s">
        <v>1788</v>
      </c>
      <c r="C1359" s="116" t="s">
        <v>1787</v>
      </c>
      <c r="D1359" s="117">
        <v>6.1</v>
      </c>
      <c r="E1359" s="191">
        <v>44000</v>
      </c>
      <c r="F1359" s="9" t="s">
        <v>99</v>
      </c>
      <c r="G1359" s="192">
        <v>1.5436000000000001</v>
      </c>
      <c r="H1359" s="122" t="s">
        <v>1905</v>
      </c>
    </row>
    <row r="1360" spans="2:8" x14ac:dyDescent="0.3">
      <c r="B1360" s="183" t="s">
        <v>1789</v>
      </c>
      <c r="C1360" s="116" t="s">
        <v>1787</v>
      </c>
      <c r="D1360" s="117">
        <v>9.7799999999999994</v>
      </c>
      <c r="E1360" s="191">
        <v>44000</v>
      </c>
      <c r="F1360" s="9" t="s">
        <v>99</v>
      </c>
      <c r="G1360" s="192">
        <v>2.3014999999999999</v>
      </c>
      <c r="H1360" s="122" t="s">
        <v>1905</v>
      </c>
    </row>
    <row r="1361" spans="2:8" x14ac:dyDescent="0.3">
      <c r="B1361" s="186" t="s">
        <v>1790</v>
      </c>
      <c r="C1361" s="19" t="s">
        <v>1787</v>
      </c>
      <c r="D1361" s="20">
        <v>16.739999999999998</v>
      </c>
      <c r="E1361" s="143">
        <v>44544</v>
      </c>
      <c r="F1361" s="21" t="s">
        <v>99</v>
      </c>
      <c r="G1361" s="22">
        <v>3.9333999999999998</v>
      </c>
      <c r="H1361" s="123" t="s">
        <v>1905</v>
      </c>
    </row>
    <row r="1362" spans="2:8" x14ac:dyDescent="0.3">
      <c r="B1362" s="183" t="s">
        <v>1791</v>
      </c>
      <c r="C1362" s="116" t="s">
        <v>1792</v>
      </c>
      <c r="D1362" s="117">
        <v>3.02</v>
      </c>
      <c r="E1362" s="191">
        <v>44000</v>
      </c>
      <c r="F1362" s="9" t="s">
        <v>99</v>
      </c>
      <c r="G1362" s="192">
        <v>0.87490000000000001</v>
      </c>
      <c r="H1362" s="122" t="s">
        <v>1905</v>
      </c>
    </row>
    <row r="1363" spans="2:8" x14ac:dyDescent="0.3">
      <c r="B1363" s="183" t="s">
        <v>1793</v>
      </c>
      <c r="C1363" s="116" t="s">
        <v>1792</v>
      </c>
      <c r="D1363" s="117">
        <v>5.34</v>
      </c>
      <c r="E1363" s="191">
        <v>44000</v>
      </c>
      <c r="F1363" s="9" t="s">
        <v>99</v>
      </c>
      <c r="G1363" s="192">
        <v>1.2816000000000001</v>
      </c>
      <c r="H1363" s="122" t="s">
        <v>1905</v>
      </c>
    </row>
    <row r="1364" spans="2:8" x14ac:dyDescent="0.3">
      <c r="B1364" s="183" t="s">
        <v>1794</v>
      </c>
      <c r="C1364" s="116" t="s">
        <v>1792</v>
      </c>
      <c r="D1364" s="117">
        <v>9.33</v>
      </c>
      <c r="E1364" s="191">
        <v>44000</v>
      </c>
      <c r="F1364" s="9" t="s">
        <v>99</v>
      </c>
      <c r="G1364" s="192">
        <v>1.9790000000000001</v>
      </c>
      <c r="H1364" s="122" t="s">
        <v>1905</v>
      </c>
    </row>
    <row r="1365" spans="2:8" x14ac:dyDescent="0.3">
      <c r="B1365" s="186" t="s">
        <v>1795</v>
      </c>
      <c r="C1365" s="19" t="s">
        <v>1792</v>
      </c>
      <c r="D1365" s="20">
        <v>16.260000000000002</v>
      </c>
      <c r="E1365" s="143">
        <v>44000</v>
      </c>
      <c r="F1365" s="21" t="s">
        <v>99</v>
      </c>
      <c r="G1365" s="22">
        <v>3.5011999999999999</v>
      </c>
      <c r="H1365" s="123" t="s">
        <v>1905</v>
      </c>
    </row>
    <row r="1366" spans="2:8" x14ac:dyDescent="0.3">
      <c r="B1366" s="183" t="s">
        <v>95</v>
      </c>
      <c r="C1366" s="116" t="s">
        <v>1796</v>
      </c>
      <c r="D1366" s="117">
        <v>0</v>
      </c>
      <c r="E1366" s="191">
        <v>0</v>
      </c>
      <c r="F1366" s="9" t="s">
        <v>99</v>
      </c>
      <c r="G1366" s="192">
        <v>0</v>
      </c>
      <c r="H1366" s="122" t="s">
        <v>1929</v>
      </c>
    </row>
    <row r="1367" spans="2:8" x14ac:dyDescent="0.3">
      <c r="B1367" s="184" t="s">
        <v>96</v>
      </c>
      <c r="C1367" s="113" t="s">
        <v>1797</v>
      </c>
      <c r="D1367" s="115">
        <v>0</v>
      </c>
      <c r="E1367" s="144">
        <v>0</v>
      </c>
      <c r="F1367" s="124" t="s">
        <v>99</v>
      </c>
      <c r="G1367" s="125">
        <v>0</v>
      </c>
      <c r="H1367" s="126" t="s">
        <v>1929</v>
      </c>
    </row>
  </sheetData>
  <sheetProtection algorithmName="SHA-512" hashValue="duybRIKSa9Zardk9bNYO2ZSRyTwymlLXqltfG/Vod4oIx1kRgLy6vFARI5HEY9fxuUPdjYE8ihaYDJQZrXxcfQ==" saltValue="HGaUyHBVxmSP9qovPCeAgA==" spinCount="100000" sheet="1" objects="1" scenarios="1"/>
  <printOptions horizontalCentered="1"/>
  <pageMargins left="0.25" right="0.25" top="0.75" bottom="0.75" header="0.3" footer="0.25"/>
  <pageSetup scale="41" orientation="landscape" r:id="rId1"/>
  <headerFooter>
    <oddHeader>&amp;L&amp;"Arial,Regular"&amp;12&amp;C&amp;"Arial,Regular"&amp;12&amp;R&amp;"Arial,Bold"&amp;16</oddHeader>
    <oddFooter>&amp;R_x000D_&amp;"Arial,Bold"&amp;8Page &amp;P of &amp;N&amp;C&amp;"Arial,Regular"&amp;12
&amp;L&amp;"Arial,Regular"&amp;8
9/19/2025</oddFooter>
  </headerFooter>
  <rowBreaks count="1" manualBreakCount="1">
    <brk id="130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7EE2A-240E-4EFE-A095-850457D9D98D}">
  <sheetPr codeName="Sheet5"/>
  <dimension ref="B2:L70"/>
  <sheetViews>
    <sheetView zoomScaleNormal="100" workbookViewId="0">
      <pane xSplit="2" ySplit="5" topLeftCell="C6" activePane="bottomRight" state="frozen"/>
      <selection pane="topRight" activeCell="K1" sqref="K1"/>
      <selection pane="bottomLeft" activeCell="A12" sqref="A12"/>
      <selection pane="bottomRight" activeCell="B5" sqref="B5"/>
    </sheetView>
  </sheetViews>
  <sheetFormatPr defaultColWidth="9.109375" defaultRowHeight="14.4" x14ac:dyDescent="0.3"/>
  <cols>
    <col min="1" max="1" width="2.6640625" style="6" customWidth="1"/>
    <col min="2" max="3" width="14.44140625" style="8" customWidth="1"/>
    <col min="4" max="4" width="57" style="8" customWidth="1"/>
    <col min="5" max="5" width="12.88671875" style="8" customWidth="1"/>
    <col min="6" max="7" width="13.6640625" style="8" customWidth="1"/>
    <col min="8" max="8" width="2.6640625" style="6" customWidth="1"/>
    <col min="9" max="9" width="14.44140625" style="6" bestFit="1" customWidth="1"/>
    <col min="10" max="10" width="9.109375" style="6"/>
    <col min="11" max="11" width="16.5546875" style="6" bestFit="1" customWidth="1"/>
    <col min="12" max="16384" width="9.109375" style="6"/>
  </cols>
  <sheetData>
    <row r="2" spans="2:12" ht="24.6" x14ac:dyDescent="0.4">
      <c r="B2" s="103" t="s">
        <v>1823</v>
      </c>
      <c r="C2" s="106"/>
      <c r="D2" s="106"/>
      <c r="E2" s="106"/>
      <c r="F2" s="106"/>
      <c r="G2" s="107"/>
    </row>
    <row r="3" spans="2:12" ht="18.75" customHeight="1" x14ac:dyDescent="0.3">
      <c r="B3" s="104" t="s">
        <v>1819</v>
      </c>
      <c r="C3" s="133"/>
      <c r="D3" s="133"/>
      <c r="E3" s="133"/>
      <c r="F3" s="133"/>
      <c r="G3" s="108"/>
    </row>
    <row r="4" spans="2:12" s="7" customFormat="1" ht="18.75" customHeight="1" x14ac:dyDescent="0.3">
      <c r="B4" s="104" t="s">
        <v>1805</v>
      </c>
      <c r="C4" s="5"/>
      <c r="D4" s="5"/>
      <c r="E4" s="5"/>
      <c r="F4" s="5"/>
      <c r="G4" s="109"/>
    </row>
    <row r="5" spans="2:12" ht="54" customHeight="1" x14ac:dyDescent="0.3">
      <c r="B5" s="110" t="s">
        <v>2</v>
      </c>
      <c r="C5" s="1" t="s">
        <v>1933</v>
      </c>
      <c r="D5" s="2" t="s">
        <v>9</v>
      </c>
      <c r="E5" s="3" t="s">
        <v>1798</v>
      </c>
      <c r="F5" s="3" t="s">
        <v>1935</v>
      </c>
      <c r="G5" s="111" t="s">
        <v>1936</v>
      </c>
      <c r="I5" s="139"/>
    </row>
    <row r="6" spans="2:12" x14ac:dyDescent="0.3">
      <c r="B6" s="183" t="s">
        <v>23</v>
      </c>
      <c r="C6" s="116" t="s">
        <v>23</v>
      </c>
      <c r="D6" s="116" t="s">
        <v>24</v>
      </c>
      <c r="E6" s="131" t="s">
        <v>1801</v>
      </c>
      <c r="F6" s="132">
        <v>12043.92</v>
      </c>
      <c r="G6" s="112">
        <v>0.39579999999999999</v>
      </c>
      <c r="I6" s="135"/>
      <c r="J6" s="137"/>
      <c r="K6" s="134"/>
      <c r="L6" s="136"/>
    </row>
    <row r="7" spans="2:12" x14ac:dyDescent="0.3">
      <c r="B7" s="183" t="s">
        <v>44</v>
      </c>
      <c r="C7" s="116" t="s">
        <v>44</v>
      </c>
      <c r="D7" s="116" t="s">
        <v>1940</v>
      </c>
      <c r="E7" s="131" t="s">
        <v>1801</v>
      </c>
      <c r="F7" s="117">
        <v>9802.9699999999993</v>
      </c>
      <c r="G7" s="112">
        <v>0.36320000000000002</v>
      </c>
      <c r="I7" s="135"/>
      <c r="J7" s="137"/>
      <c r="K7" s="134"/>
      <c r="L7" s="136"/>
    </row>
    <row r="8" spans="2:12" x14ac:dyDescent="0.3">
      <c r="B8" s="183" t="s">
        <v>17</v>
      </c>
      <c r="C8" s="116" t="s">
        <v>17</v>
      </c>
      <c r="D8" s="116" t="s">
        <v>1942</v>
      </c>
      <c r="E8" s="131" t="s">
        <v>1801</v>
      </c>
      <c r="F8" s="117">
        <v>13542.43</v>
      </c>
      <c r="G8" s="112">
        <v>0.51719999999999999</v>
      </c>
      <c r="I8" s="135"/>
      <c r="J8" s="137"/>
      <c r="K8" s="134"/>
      <c r="L8" s="136"/>
    </row>
    <row r="9" spans="2:12" x14ac:dyDescent="0.3">
      <c r="B9" s="183" t="s">
        <v>81</v>
      </c>
      <c r="C9" s="116" t="s">
        <v>81</v>
      </c>
      <c r="D9" s="116" t="s">
        <v>1943</v>
      </c>
      <c r="E9" s="131" t="s">
        <v>1802</v>
      </c>
      <c r="F9" s="117">
        <v>12422.91</v>
      </c>
      <c r="G9" s="112">
        <v>0.35460000000000003</v>
      </c>
      <c r="I9" s="135"/>
      <c r="J9" s="137"/>
      <c r="K9" s="134"/>
      <c r="L9" s="136"/>
    </row>
    <row r="10" spans="2:12" x14ac:dyDescent="0.3">
      <c r="B10" s="183" t="s">
        <v>60</v>
      </c>
      <c r="C10" s="116" t="s">
        <v>60</v>
      </c>
      <c r="D10" s="116" t="s">
        <v>1944</v>
      </c>
      <c r="E10" s="131" t="s">
        <v>1801</v>
      </c>
      <c r="F10" s="117">
        <v>11251.79</v>
      </c>
      <c r="G10" s="112">
        <v>0.35089999999999999</v>
      </c>
      <c r="I10" s="135"/>
      <c r="J10" s="137"/>
      <c r="K10" s="134"/>
      <c r="L10" s="136"/>
    </row>
    <row r="11" spans="2:12" x14ac:dyDescent="0.3">
      <c r="B11" s="183" t="s">
        <v>76</v>
      </c>
      <c r="C11" s="116" t="s">
        <v>76</v>
      </c>
      <c r="D11" s="116" t="s">
        <v>1945</v>
      </c>
      <c r="E11" s="131" t="s">
        <v>1801</v>
      </c>
      <c r="F11" s="117">
        <v>12547.32</v>
      </c>
      <c r="G11" s="112">
        <v>0.1953</v>
      </c>
      <c r="I11" s="135"/>
      <c r="J11" s="137"/>
      <c r="K11" s="134"/>
      <c r="L11" s="136"/>
    </row>
    <row r="12" spans="2:12" x14ac:dyDescent="0.3">
      <c r="B12" s="183" t="s">
        <v>32</v>
      </c>
      <c r="C12" s="116" t="s">
        <v>32</v>
      </c>
      <c r="D12" s="116" t="s">
        <v>1948</v>
      </c>
      <c r="E12" s="131" t="s">
        <v>1801</v>
      </c>
      <c r="F12" s="117">
        <v>18696.57</v>
      </c>
      <c r="G12" s="112">
        <v>0.24129999999999999</v>
      </c>
      <c r="I12" s="135"/>
      <c r="J12" s="137"/>
      <c r="K12" s="134"/>
      <c r="L12" s="136"/>
    </row>
    <row r="13" spans="2:12" x14ac:dyDescent="0.3">
      <c r="B13" s="183" t="s">
        <v>18</v>
      </c>
      <c r="C13" s="116" t="s">
        <v>18</v>
      </c>
      <c r="D13" s="116" t="s">
        <v>1949</v>
      </c>
      <c r="E13" s="131" t="s">
        <v>1801</v>
      </c>
      <c r="F13" s="117">
        <v>12380.91</v>
      </c>
      <c r="G13" s="112">
        <v>0.15359999999999999</v>
      </c>
      <c r="I13" s="135"/>
      <c r="J13" s="137"/>
      <c r="K13" s="134"/>
      <c r="L13" s="136"/>
    </row>
    <row r="14" spans="2:12" x14ac:dyDescent="0.3">
      <c r="B14" s="183" t="s">
        <v>36</v>
      </c>
      <c r="C14" s="116" t="s">
        <v>36</v>
      </c>
      <c r="D14" s="116" t="s">
        <v>1950</v>
      </c>
      <c r="E14" s="131" t="s">
        <v>1801</v>
      </c>
      <c r="F14" s="117">
        <v>10108.42</v>
      </c>
      <c r="G14" s="112">
        <v>0.31080000000000002</v>
      </c>
      <c r="I14" s="135"/>
      <c r="J14" s="137"/>
      <c r="K14" s="134"/>
      <c r="L14" s="136"/>
    </row>
    <row r="15" spans="2:12" x14ac:dyDescent="0.3">
      <c r="B15" s="183" t="s">
        <v>62</v>
      </c>
      <c r="C15" s="116" t="s">
        <v>62</v>
      </c>
      <c r="D15" s="116" t="s">
        <v>1951</v>
      </c>
      <c r="E15" s="131" t="s">
        <v>1801</v>
      </c>
      <c r="F15" s="117">
        <v>15420.33</v>
      </c>
      <c r="G15" s="112">
        <v>0.64449999999999996</v>
      </c>
      <c r="I15" s="135"/>
      <c r="J15" s="137"/>
      <c r="K15" s="134"/>
      <c r="L15" s="136"/>
    </row>
    <row r="16" spans="2:12" x14ac:dyDescent="0.3">
      <c r="B16" s="183" t="s">
        <v>41</v>
      </c>
      <c r="C16" s="116" t="s">
        <v>41</v>
      </c>
      <c r="D16" s="116" t="s">
        <v>1952</v>
      </c>
      <c r="E16" s="131" t="s">
        <v>1801</v>
      </c>
      <c r="F16" s="117">
        <v>9832.7099999999991</v>
      </c>
      <c r="G16" s="112">
        <v>0.18759999999999999</v>
      </c>
      <c r="I16" s="135"/>
      <c r="J16" s="137"/>
      <c r="K16" s="134"/>
      <c r="L16" s="136"/>
    </row>
    <row r="17" spans="2:12" x14ac:dyDescent="0.3">
      <c r="B17" s="183" t="s">
        <v>79</v>
      </c>
      <c r="C17" s="116" t="s">
        <v>79</v>
      </c>
      <c r="D17" s="116" t="s">
        <v>1953</v>
      </c>
      <c r="E17" s="131" t="s">
        <v>1801</v>
      </c>
      <c r="F17" s="117">
        <v>13625</v>
      </c>
      <c r="G17" s="112">
        <v>0.10639999999999999</v>
      </c>
      <c r="I17" s="135"/>
      <c r="J17" s="137"/>
      <c r="K17" s="134"/>
      <c r="L17" s="136"/>
    </row>
    <row r="18" spans="2:12" x14ac:dyDescent="0.3">
      <c r="B18" s="183" t="s">
        <v>19</v>
      </c>
      <c r="C18" s="116" t="s">
        <v>19</v>
      </c>
      <c r="D18" s="116" t="s">
        <v>20</v>
      </c>
      <c r="E18" s="131" t="s">
        <v>1801</v>
      </c>
      <c r="F18" s="117">
        <v>17363.400000000001</v>
      </c>
      <c r="G18" s="112">
        <v>0.34250000000000003</v>
      </c>
      <c r="I18" s="135"/>
      <c r="J18" s="137"/>
      <c r="K18" s="134"/>
      <c r="L18" s="136"/>
    </row>
    <row r="19" spans="2:12" x14ac:dyDescent="0.3">
      <c r="B19" s="183" t="s">
        <v>42</v>
      </c>
      <c r="C19" s="116" t="s">
        <v>42</v>
      </c>
      <c r="D19" s="116" t="s">
        <v>1954</v>
      </c>
      <c r="E19" s="131" t="s">
        <v>1801</v>
      </c>
      <c r="F19" s="117">
        <v>13510.54</v>
      </c>
      <c r="G19" s="112">
        <v>0.30059999999999998</v>
      </c>
      <c r="I19" s="135"/>
      <c r="J19" s="137"/>
      <c r="K19" s="134"/>
      <c r="L19" s="136"/>
    </row>
    <row r="20" spans="2:12" x14ac:dyDescent="0.3">
      <c r="B20" s="183" t="s">
        <v>59</v>
      </c>
      <c r="C20" s="116" t="s">
        <v>59</v>
      </c>
      <c r="D20" s="116" t="s">
        <v>1956</v>
      </c>
      <c r="E20" s="131" t="s">
        <v>1802</v>
      </c>
      <c r="F20" s="117">
        <v>7157.19</v>
      </c>
      <c r="G20" s="112">
        <v>0.15959999999999999</v>
      </c>
      <c r="I20" s="135"/>
      <c r="J20" s="137"/>
      <c r="K20" s="134"/>
      <c r="L20" s="136"/>
    </row>
    <row r="21" spans="2:12" x14ac:dyDescent="0.3">
      <c r="B21" s="183" t="s">
        <v>80</v>
      </c>
      <c r="C21" s="116" t="s">
        <v>80</v>
      </c>
      <c r="D21" s="116" t="s">
        <v>1957</v>
      </c>
      <c r="E21" s="131" t="s">
        <v>1801</v>
      </c>
      <c r="F21" s="117">
        <v>10405.73</v>
      </c>
      <c r="G21" s="112">
        <v>0.3901</v>
      </c>
      <c r="I21" s="135"/>
      <c r="J21" s="137"/>
      <c r="K21" s="134"/>
      <c r="L21" s="136"/>
    </row>
    <row r="22" spans="2:12" x14ac:dyDescent="0.3">
      <c r="B22" s="183" t="s">
        <v>34</v>
      </c>
      <c r="C22" s="116" t="s">
        <v>34</v>
      </c>
      <c r="D22" s="116" t="s">
        <v>35</v>
      </c>
      <c r="E22" s="131" t="s">
        <v>1801</v>
      </c>
      <c r="F22" s="117">
        <v>12588.33</v>
      </c>
      <c r="G22" s="112">
        <v>0.1835</v>
      </c>
      <c r="I22" s="135"/>
      <c r="J22" s="137"/>
      <c r="K22" s="134"/>
      <c r="L22" s="136"/>
    </row>
    <row r="23" spans="2:12" x14ac:dyDescent="0.3">
      <c r="B23" s="183" t="s">
        <v>27</v>
      </c>
      <c r="C23" s="116" t="s">
        <v>27</v>
      </c>
      <c r="D23" s="116" t="s">
        <v>1958</v>
      </c>
      <c r="E23" s="131" t="s">
        <v>1801</v>
      </c>
      <c r="F23" s="117">
        <v>12639.89</v>
      </c>
      <c r="G23" s="112">
        <v>0.15840000000000001</v>
      </c>
      <c r="I23" s="135"/>
      <c r="J23" s="137"/>
      <c r="K23" s="134"/>
      <c r="L23" s="136"/>
    </row>
    <row r="24" spans="2:12" x14ac:dyDescent="0.3">
      <c r="B24" s="183" t="s">
        <v>43</v>
      </c>
      <c r="C24" s="116" t="s">
        <v>43</v>
      </c>
      <c r="D24" s="116" t="s">
        <v>1959</v>
      </c>
      <c r="E24" s="131" t="s">
        <v>1801</v>
      </c>
      <c r="F24" s="117">
        <v>11693.3</v>
      </c>
      <c r="G24" s="112">
        <v>0.1492</v>
      </c>
      <c r="I24" s="135"/>
      <c r="J24" s="137"/>
      <c r="K24" s="134"/>
      <c r="L24" s="136"/>
    </row>
    <row r="25" spans="2:12" x14ac:dyDescent="0.3">
      <c r="B25" s="183" t="s">
        <v>37</v>
      </c>
      <c r="C25" s="116" t="s">
        <v>37</v>
      </c>
      <c r="D25" s="116" t="s">
        <v>1961</v>
      </c>
      <c r="E25" s="131" t="s">
        <v>1802</v>
      </c>
      <c r="F25" s="117">
        <v>19190.22</v>
      </c>
      <c r="G25" s="112">
        <v>8.0299999999999996E-2</v>
      </c>
      <c r="I25" s="135"/>
      <c r="J25" s="137"/>
      <c r="K25" s="134"/>
      <c r="L25" s="136"/>
    </row>
    <row r="26" spans="2:12" x14ac:dyDescent="0.3">
      <c r="B26" s="183" t="s">
        <v>46</v>
      </c>
      <c r="C26" s="116" t="s">
        <v>46</v>
      </c>
      <c r="D26" s="116" t="s">
        <v>1962</v>
      </c>
      <c r="E26" s="131" t="s">
        <v>1801</v>
      </c>
      <c r="F26" s="117">
        <v>14156.22</v>
      </c>
      <c r="G26" s="112">
        <v>0.63190000000000002</v>
      </c>
      <c r="I26" s="135"/>
      <c r="J26" s="137"/>
      <c r="K26" s="134"/>
      <c r="L26" s="136"/>
    </row>
    <row r="27" spans="2:12" x14ac:dyDescent="0.3">
      <c r="B27" s="183" t="s">
        <v>75</v>
      </c>
      <c r="C27" s="116" t="s">
        <v>75</v>
      </c>
      <c r="D27" s="116" t="s">
        <v>1964</v>
      </c>
      <c r="E27" s="131" t="s">
        <v>1801</v>
      </c>
      <c r="F27" s="117">
        <v>10242.67</v>
      </c>
      <c r="G27" s="112">
        <v>0.2681</v>
      </c>
      <c r="I27" s="135"/>
      <c r="J27" s="137"/>
      <c r="K27" s="134"/>
      <c r="L27" s="136"/>
    </row>
    <row r="28" spans="2:12" x14ac:dyDescent="0.3">
      <c r="B28" s="183" t="s">
        <v>26</v>
      </c>
      <c r="C28" s="116" t="s">
        <v>26</v>
      </c>
      <c r="D28" s="116" t="s">
        <v>84</v>
      </c>
      <c r="E28" s="131" t="s">
        <v>1801</v>
      </c>
      <c r="F28" s="117">
        <v>11783.91</v>
      </c>
      <c r="G28" s="112">
        <v>0.21579999999999999</v>
      </c>
      <c r="I28" s="135"/>
      <c r="J28" s="137"/>
      <c r="K28" s="134"/>
      <c r="L28" s="136"/>
    </row>
    <row r="29" spans="2:12" x14ac:dyDescent="0.3">
      <c r="B29" s="183" t="s">
        <v>66</v>
      </c>
      <c r="C29" s="116" t="s">
        <v>66</v>
      </c>
      <c r="D29" s="116" t="s">
        <v>1965</v>
      </c>
      <c r="E29" s="131" t="s">
        <v>1801</v>
      </c>
      <c r="F29" s="117">
        <v>8238.61</v>
      </c>
      <c r="G29" s="112">
        <v>0.31530000000000002</v>
      </c>
      <c r="I29" s="135"/>
      <c r="J29" s="137"/>
      <c r="K29" s="134"/>
      <c r="L29" s="136"/>
    </row>
    <row r="30" spans="2:12" x14ac:dyDescent="0.3">
      <c r="B30" s="183" t="s">
        <v>48</v>
      </c>
      <c r="C30" s="116" t="s">
        <v>48</v>
      </c>
      <c r="D30" s="116" t="s">
        <v>1966</v>
      </c>
      <c r="E30" s="131" t="s">
        <v>1801</v>
      </c>
      <c r="F30" s="117">
        <v>12809</v>
      </c>
      <c r="G30" s="112">
        <v>0.25340000000000001</v>
      </c>
      <c r="I30" s="135"/>
      <c r="J30" s="137"/>
      <c r="K30" s="134"/>
      <c r="L30" s="136"/>
    </row>
    <row r="31" spans="2:12" x14ac:dyDescent="0.3">
      <c r="B31" s="183" t="s">
        <v>72</v>
      </c>
      <c r="C31" s="116" t="s">
        <v>72</v>
      </c>
      <c r="D31" s="116" t="s">
        <v>1967</v>
      </c>
      <c r="E31" s="131" t="s">
        <v>1801</v>
      </c>
      <c r="F31" s="117">
        <v>13815.08</v>
      </c>
      <c r="G31" s="112">
        <v>0.37969999999999998</v>
      </c>
      <c r="I31" s="135"/>
      <c r="J31" s="137"/>
      <c r="K31" s="134"/>
      <c r="L31" s="136"/>
    </row>
    <row r="32" spans="2:12" x14ac:dyDescent="0.3">
      <c r="B32" s="183" t="s">
        <v>38</v>
      </c>
      <c r="C32" s="116" t="s">
        <v>38</v>
      </c>
      <c r="D32" s="116" t="s">
        <v>39</v>
      </c>
      <c r="E32" s="131" t="s">
        <v>1801</v>
      </c>
      <c r="F32" s="117">
        <v>14743.14</v>
      </c>
      <c r="G32" s="112">
        <v>0.19839999999999999</v>
      </c>
      <c r="I32" s="135"/>
      <c r="J32" s="137"/>
      <c r="K32" s="134"/>
      <c r="L32" s="136"/>
    </row>
    <row r="33" spans="2:12" x14ac:dyDescent="0.3">
      <c r="B33" s="183" t="s">
        <v>25</v>
      </c>
      <c r="C33" s="116" t="s">
        <v>25</v>
      </c>
      <c r="D33" s="194" t="s">
        <v>2049</v>
      </c>
      <c r="E33" s="131" t="s">
        <v>1801</v>
      </c>
      <c r="F33" s="117">
        <v>10963.86</v>
      </c>
      <c r="G33" s="112">
        <v>0.30209999999999998</v>
      </c>
      <c r="I33" s="135"/>
      <c r="J33" s="137"/>
      <c r="K33" s="134"/>
      <c r="L33" s="136"/>
    </row>
    <row r="34" spans="2:12" x14ac:dyDescent="0.3">
      <c r="B34" s="183" t="s">
        <v>73</v>
      </c>
      <c r="C34" s="116" t="s">
        <v>73</v>
      </c>
      <c r="D34" s="116" t="s">
        <v>74</v>
      </c>
      <c r="E34" s="131" t="s">
        <v>1801</v>
      </c>
      <c r="F34" s="117">
        <v>11564.34</v>
      </c>
      <c r="G34" s="112">
        <v>0.3251</v>
      </c>
      <c r="I34" s="135"/>
      <c r="J34" s="137"/>
      <c r="K34" s="134"/>
      <c r="L34" s="136"/>
    </row>
    <row r="35" spans="2:12" x14ac:dyDescent="0.3">
      <c r="B35" s="183" t="s">
        <v>47</v>
      </c>
      <c r="C35" s="116" t="s">
        <v>47</v>
      </c>
      <c r="D35" s="116" t="s">
        <v>1968</v>
      </c>
      <c r="E35" s="131" t="s">
        <v>1801</v>
      </c>
      <c r="F35" s="117">
        <v>9059.83</v>
      </c>
      <c r="G35" s="112">
        <v>0.249</v>
      </c>
      <c r="I35" s="135"/>
      <c r="J35" s="137"/>
      <c r="K35" s="134"/>
      <c r="L35" s="136"/>
    </row>
    <row r="36" spans="2:12" x14ac:dyDescent="0.3">
      <c r="B36" s="183" t="s">
        <v>65</v>
      </c>
      <c r="C36" s="116" t="s">
        <v>65</v>
      </c>
      <c r="D36" s="116" t="s">
        <v>1969</v>
      </c>
      <c r="E36" s="131" t="s">
        <v>1801</v>
      </c>
      <c r="F36" s="117">
        <v>12587.03</v>
      </c>
      <c r="G36" s="112">
        <v>0.42409999999999998</v>
      </c>
      <c r="I36" s="135"/>
      <c r="J36" s="137"/>
      <c r="K36" s="134"/>
      <c r="L36" s="136"/>
    </row>
    <row r="37" spans="2:12" x14ac:dyDescent="0.3">
      <c r="B37" s="183" t="s">
        <v>69</v>
      </c>
      <c r="C37" s="116" t="s">
        <v>69</v>
      </c>
      <c r="D37" s="116" t="s">
        <v>1970</v>
      </c>
      <c r="E37" s="131" t="s">
        <v>1801</v>
      </c>
      <c r="F37" s="117">
        <v>15208.76</v>
      </c>
      <c r="G37" s="112">
        <v>0.14319999999999999</v>
      </c>
      <c r="I37" s="135"/>
      <c r="J37" s="137"/>
      <c r="K37" s="134"/>
      <c r="L37" s="136"/>
    </row>
    <row r="38" spans="2:12" x14ac:dyDescent="0.3">
      <c r="B38" s="183" t="s">
        <v>45</v>
      </c>
      <c r="C38" s="116" t="s">
        <v>45</v>
      </c>
      <c r="D38" s="116" t="s">
        <v>1971</v>
      </c>
      <c r="E38" s="131" t="s">
        <v>1801</v>
      </c>
      <c r="F38" s="117">
        <v>12209.4</v>
      </c>
      <c r="G38" s="112">
        <v>0.34610000000000002</v>
      </c>
      <c r="I38" s="135"/>
      <c r="J38" s="137"/>
      <c r="K38" s="134"/>
      <c r="L38" s="136"/>
    </row>
    <row r="39" spans="2:12" x14ac:dyDescent="0.3">
      <c r="B39" s="183" t="s">
        <v>21</v>
      </c>
      <c r="C39" s="116" t="s">
        <v>21</v>
      </c>
      <c r="D39" s="116" t="s">
        <v>1972</v>
      </c>
      <c r="E39" s="131" t="s">
        <v>1801</v>
      </c>
      <c r="F39" s="117">
        <v>11136.7</v>
      </c>
      <c r="G39" s="112">
        <v>0.19670000000000001</v>
      </c>
      <c r="I39" s="135"/>
      <c r="J39" s="137"/>
      <c r="K39" s="134"/>
      <c r="L39" s="136"/>
    </row>
    <row r="40" spans="2:12" x14ac:dyDescent="0.3">
      <c r="B40" s="183" t="s">
        <v>58</v>
      </c>
      <c r="C40" s="116" t="s">
        <v>58</v>
      </c>
      <c r="D40" s="116" t="s">
        <v>1973</v>
      </c>
      <c r="E40" s="131" t="s">
        <v>1801</v>
      </c>
      <c r="F40" s="117">
        <v>9959.35</v>
      </c>
      <c r="G40" s="112">
        <v>0.20710000000000001</v>
      </c>
      <c r="I40" s="135"/>
      <c r="J40" s="137"/>
      <c r="K40" s="134"/>
      <c r="L40" s="136"/>
    </row>
    <row r="41" spans="2:12" x14ac:dyDescent="0.3">
      <c r="B41" s="183" t="s">
        <v>29</v>
      </c>
      <c r="C41" s="116" t="s">
        <v>29</v>
      </c>
      <c r="D41" s="116" t="s">
        <v>30</v>
      </c>
      <c r="E41" s="131" t="s">
        <v>1802</v>
      </c>
      <c r="F41" s="117">
        <v>9859.48</v>
      </c>
      <c r="G41" s="112">
        <v>0.21379999999999999</v>
      </c>
      <c r="I41" s="135"/>
      <c r="J41" s="137"/>
      <c r="K41" s="134"/>
      <c r="L41" s="136"/>
    </row>
    <row r="42" spans="2:12" x14ac:dyDescent="0.3">
      <c r="B42" s="183" t="s">
        <v>57</v>
      </c>
      <c r="C42" s="116" t="s">
        <v>57</v>
      </c>
      <c r="D42" s="116" t="s">
        <v>88</v>
      </c>
      <c r="E42" s="131" t="s">
        <v>1801</v>
      </c>
      <c r="F42" s="117">
        <v>11585.05</v>
      </c>
      <c r="G42" s="112">
        <v>0.21740000000000001</v>
      </c>
      <c r="I42" s="135"/>
      <c r="J42" s="137"/>
      <c r="K42" s="134"/>
      <c r="L42" s="136"/>
    </row>
    <row r="43" spans="2:12" x14ac:dyDescent="0.3">
      <c r="B43" s="183" t="s">
        <v>28</v>
      </c>
      <c r="C43" s="116" t="s">
        <v>28</v>
      </c>
      <c r="D43" s="116" t="s">
        <v>1974</v>
      </c>
      <c r="E43" s="131" t="s">
        <v>1801</v>
      </c>
      <c r="F43" s="117">
        <v>10982.66</v>
      </c>
      <c r="G43" s="112">
        <v>0.16850000000000001</v>
      </c>
      <c r="I43" s="135"/>
      <c r="J43" s="137"/>
      <c r="K43" s="134"/>
      <c r="L43" s="136"/>
    </row>
    <row r="44" spans="2:12" x14ac:dyDescent="0.3">
      <c r="B44" s="183" t="s">
        <v>53</v>
      </c>
      <c r="C44" s="116" t="s">
        <v>53</v>
      </c>
      <c r="D44" s="116" t="s">
        <v>1975</v>
      </c>
      <c r="E44" s="131" t="s">
        <v>1801</v>
      </c>
      <c r="F44" s="117">
        <v>16471.11</v>
      </c>
      <c r="G44" s="112">
        <v>0.20880000000000001</v>
      </c>
      <c r="I44" s="135"/>
      <c r="J44" s="137"/>
      <c r="K44" s="134"/>
      <c r="L44" s="136"/>
    </row>
    <row r="45" spans="2:12" x14ac:dyDescent="0.3">
      <c r="B45" s="183" t="s">
        <v>82</v>
      </c>
      <c r="C45" s="116" t="s">
        <v>82</v>
      </c>
      <c r="D45" s="116" t="s">
        <v>1977</v>
      </c>
      <c r="E45" s="131" t="s">
        <v>1801</v>
      </c>
      <c r="F45" s="117">
        <v>11821.59</v>
      </c>
      <c r="G45" s="112">
        <v>0.38540000000000002</v>
      </c>
      <c r="I45" s="135"/>
      <c r="J45" s="137"/>
      <c r="K45" s="134"/>
      <c r="L45" s="136"/>
    </row>
    <row r="46" spans="2:12" x14ac:dyDescent="0.3">
      <c r="B46" s="183" t="s">
        <v>63</v>
      </c>
      <c r="C46" s="116" t="s">
        <v>63</v>
      </c>
      <c r="D46" s="116" t="s">
        <v>1978</v>
      </c>
      <c r="E46" s="131" t="s">
        <v>1801</v>
      </c>
      <c r="F46" s="117">
        <v>22951.31</v>
      </c>
      <c r="G46" s="112">
        <v>0.42620000000000002</v>
      </c>
      <c r="I46" s="135"/>
      <c r="J46" s="137"/>
      <c r="K46" s="134"/>
      <c r="L46" s="136"/>
    </row>
    <row r="47" spans="2:12" x14ac:dyDescent="0.3">
      <c r="B47" s="183" t="s">
        <v>33</v>
      </c>
      <c r="C47" s="116" t="s">
        <v>33</v>
      </c>
      <c r="D47" s="116" t="s">
        <v>1979</v>
      </c>
      <c r="E47" s="131" t="s">
        <v>1801</v>
      </c>
      <c r="F47" s="117">
        <v>12613.54</v>
      </c>
      <c r="G47" s="112">
        <v>0.13200000000000001</v>
      </c>
      <c r="I47" s="135"/>
      <c r="J47" s="137"/>
      <c r="K47" s="134"/>
      <c r="L47" s="136"/>
    </row>
    <row r="48" spans="2:12" x14ac:dyDescent="0.3">
      <c r="B48" s="183" t="s">
        <v>68</v>
      </c>
      <c r="C48" s="116" t="s">
        <v>68</v>
      </c>
      <c r="D48" s="116" t="s">
        <v>1980</v>
      </c>
      <c r="E48" s="131" t="s">
        <v>1801</v>
      </c>
      <c r="F48" s="117">
        <v>15189.3</v>
      </c>
      <c r="G48" s="112">
        <v>0.28129999999999999</v>
      </c>
      <c r="I48" s="135"/>
      <c r="J48" s="137"/>
      <c r="K48" s="134"/>
      <c r="L48" s="136"/>
    </row>
    <row r="49" spans="2:12" x14ac:dyDescent="0.3">
      <c r="B49" s="183" t="s">
        <v>61</v>
      </c>
      <c r="C49" s="116" t="s">
        <v>61</v>
      </c>
      <c r="D49" s="116" t="s">
        <v>1981</v>
      </c>
      <c r="E49" s="131" t="s">
        <v>1801</v>
      </c>
      <c r="F49" s="117">
        <v>19208.75</v>
      </c>
      <c r="G49" s="112">
        <v>0.36</v>
      </c>
      <c r="I49" s="135"/>
      <c r="J49" s="137"/>
      <c r="K49" s="134"/>
      <c r="L49" s="136"/>
    </row>
    <row r="50" spans="2:12" x14ac:dyDescent="0.3">
      <c r="B50" s="183" t="s">
        <v>22</v>
      </c>
      <c r="C50" s="116" t="s">
        <v>22</v>
      </c>
      <c r="D50" s="116" t="s">
        <v>1976</v>
      </c>
      <c r="E50" s="131" t="s">
        <v>1801</v>
      </c>
      <c r="F50" s="117">
        <v>12232.64</v>
      </c>
      <c r="G50" s="112">
        <v>0.31230000000000002</v>
      </c>
      <c r="I50" s="135"/>
      <c r="J50" s="137"/>
      <c r="K50" s="134"/>
      <c r="L50" s="136"/>
    </row>
    <row r="51" spans="2:12" x14ac:dyDescent="0.3">
      <c r="B51" s="183" t="s">
        <v>56</v>
      </c>
      <c r="C51" s="116" t="s">
        <v>56</v>
      </c>
      <c r="D51" s="116" t="s">
        <v>1982</v>
      </c>
      <c r="E51" s="131" t="s">
        <v>1801</v>
      </c>
      <c r="F51" s="117">
        <v>12228.02</v>
      </c>
      <c r="G51" s="112">
        <v>0.21099999999999999</v>
      </c>
      <c r="I51" s="135"/>
      <c r="J51" s="137"/>
      <c r="K51" s="134"/>
      <c r="L51" s="136"/>
    </row>
    <row r="52" spans="2:12" x14ac:dyDescent="0.3">
      <c r="B52" s="183" t="s">
        <v>67</v>
      </c>
      <c r="C52" s="116" t="s">
        <v>67</v>
      </c>
      <c r="D52" s="116" t="s">
        <v>1983</v>
      </c>
      <c r="E52" s="131" t="s">
        <v>1801</v>
      </c>
      <c r="F52" s="117">
        <v>8751.91</v>
      </c>
      <c r="G52" s="112">
        <v>0.61780000000000002</v>
      </c>
      <c r="I52" s="135"/>
      <c r="J52" s="137"/>
      <c r="K52" s="134"/>
      <c r="L52" s="136"/>
    </row>
    <row r="53" spans="2:12" x14ac:dyDescent="0.3">
      <c r="B53" s="183" t="s">
        <v>83</v>
      </c>
      <c r="C53" s="116" t="s">
        <v>83</v>
      </c>
      <c r="D53" s="116" t="s">
        <v>1947</v>
      </c>
      <c r="E53" s="131" t="s">
        <v>1801</v>
      </c>
      <c r="F53" s="117">
        <v>21268.880000000001</v>
      </c>
      <c r="G53" s="112">
        <v>0.53029999999999999</v>
      </c>
      <c r="I53" s="135"/>
      <c r="J53" s="137"/>
      <c r="K53" s="134"/>
      <c r="L53" s="136"/>
    </row>
    <row r="54" spans="2:12" x14ac:dyDescent="0.3">
      <c r="B54" s="183" t="s">
        <v>64</v>
      </c>
      <c r="C54" s="116" t="s">
        <v>64</v>
      </c>
      <c r="D54" s="116" t="s">
        <v>1960</v>
      </c>
      <c r="E54" s="131" t="s">
        <v>1801</v>
      </c>
      <c r="F54" s="117">
        <v>12595.98</v>
      </c>
      <c r="G54" s="112">
        <v>0.37880000000000003</v>
      </c>
      <c r="I54" s="135"/>
      <c r="J54" s="137"/>
      <c r="K54" s="134"/>
      <c r="L54" s="136"/>
    </row>
    <row r="55" spans="2:12" x14ac:dyDescent="0.3">
      <c r="B55" s="183" t="s">
        <v>52</v>
      </c>
      <c r="C55" s="116" t="s">
        <v>52</v>
      </c>
      <c r="D55" s="116" t="s">
        <v>1955</v>
      </c>
      <c r="E55" s="131" t="s">
        <v>1801</v>
      </c>
      <c r="F55" s="117">
        <v>10095.450000000001</v>
      </c>
      <c r="G55" s="112">
        <v>0.28789999999999999</v>
      </c>
      <c r="I55" s="135"/>
      <c r="J55" s="137"/>
      <c r="K55" s="134"/>
      <c r="L55" s="136"/>
    </row>
    <row r="56" spans="2:12" x14ac:dyDescent="0.3">
      <c r="B56" s="183" t="s">
        <v>51</v>
      </c>
      <c r="C56" s="116" t="s">
        <v>51</v>
      </c>
      <c r="D56" s="116" t="s">
        <v>1984</v>
      </c>
      <c r="E56" s="131" t="s">
        <v>1801</v>
      </c>
      <c r="F56" s="117">
        <v>16649.27</v>
      </c>
      <c r="G56" s="112">
        <v>0.38619999999999999</v>
      </c>
      <c r="I56" s="135"/>
      <c r="J56" s="137"/>
      <c r="K56" s="134"/>
      <c r="L56" s="136"/>
    </row>
    <row r="57" spans="2:12" x14ac:dyDescent="0.3">
      <c r="B57" s="183" t="s">
        <v>54</v>
      </c>
      <c r="C57" s="116" t="s">
        <v>54</v>
      </c>
      <c r="D57" s="116" t="s">
        <v>86</v>
      </c>
      <c r="E57" s="131" t="s">
        <v>1801</v>
      </c>
      <c r="F57" s="117">
        <v>16471.96</v>
      </c>
      <c r="G57" s="112">
        <v>0.26179999999999998</v>
      </c>
      <c r="I57" s="135"/>
      <c r="J57" s="137"/>
      <c r="K57" s="134"/>
      <c r="L57" s="136"/>
    </row>
    <row r="58" spans="2:12" x14ac:dyDescent="0.3">
      <c r="B58" s="183" t="s">
        <v>55</v>
      </c>
      <c r="C58" s="116" t="s">
        <v>55</v>
      </c>
      <c r="D58" s="116" t="s">
        <v>87</v>
      </c>
      <c r="E58" s="131" t="s">
        <v>1801</v>
      </c>
      <c r="F58" s="117">
        <v>18565.310000000001</v>
      </c>
      <c r="G58" s="112">
        <v>0.22239999999999999</v>
      </c>
      <c r="I58" s="135"/>
      <c r="J58" s="137"/>
      <c r="K58" s="134"/>
      <c r="L58" s="136"/>
    </row>
    <row r="59" spans="2:12" x14ac:dyDescent="0.3">
      <c r="B59" s="183" t="s">
        <v>31</v>
      </c>
      <c r="C59" s="116" t="s">
        <v>31</v>
      </c>
      <c r="D59" s="116" t="s">
        <v>1946</v>
      </c>
      <c r="E59" s="131" t="s">
        <v>1801</v>
      </c>
      <c r="F59" s="117">
        <v>14271.36</v>
      </c>
      <c r="G59" s="112">
        <v>0.25580000000000003</v>
      </c>
      <c r="I59" s="135"/>
      <c r="J59" s="137"/>
      <c r="K59" s="134"/>
      <c r="L59" s="136"/>
    </row>
    <row r="60" spans="2:12" x14ac:dyDescent="0.3">
      <c r="B60" s="183" t="s">
        <v>40</v>
      </c>
      <c r="C60" s="116" t="s">
        <v>40</v>
      </c>
      <c r="D60" s="116" t="s">
        <v>85</v>
      </c>
      <c r="E60" s="131" t="s">
        <v>1801</v>
      </c>
      <c r="F60" s="117">
        <v>19167.52</v>
      </c>
      <c r="G60" s="112">
        <v>0.61260000000000003</v>
      </c>
      <c r="I60" s="135"/>
      <c r="J60" s="137"/>
      <c r="K60" s="134"/>
      <c r="L60" s="136"/>
    </row>
    <row r="61" spans="2:12" x14ac:dyDescent="0.3">
      <c r="B61" s="183" t="s">
        <v>90</v>
      </c>
      <c r="C61" s="116" t="s">
        <v>69</v>
      </c>
      <c r="D61" s="116" t="s">
        <v>1970</v>
      </c>
      <c r="E61" s="131" t="s">
        <v>1801</v>
      </c>
      <c r="F61" s="117">
        <v>15208.76</v>
      </c>
      <c r="G61" s="112">
        <v>0.14319999999999999</v>
      </c>
      <c r="I61" s="135"/>
      <c r="J61" s="137"/>
      <c r="K61" s="134"/>
      <c r="L61" s="136"/>
    </row>
    <row r="62" spans="2:12" x14ac:dyDescent="0.3">
      <c r="B62" s="183" t="s">
        <v>50</v>
      </c>
      <c r="C62" s="116" t="s">
        <v>50</v>
      </c>
      <c r="D62" s="116" t="s">
        <v>1941</v>
      </c>
      <c r="E62" s="131" t="s">
        <v>1801</v>
      </c>
      <c r="F62" s="117">
        <v>21801.759999999998</v>
      </c>
      <c r="G62" s="112">
        <v>0.52959999999999996</v>
      </c>
      <c r="I62" s="135"/>
      <c r="J62" s="137"/>
      <c r="K62" s="134"/>
      <c r="L62" s="136"/>
    </row>
    <row r="63" spans="2:12" x14ac:dyDescent="0.3">
      <c r="B63" s="183" t="s">
        <v>49</v>
      </c>
      <c r="C63" s="116" t="s">
        <v>49</v>
      </c>
      <c r="D63" s="116" t="s">
        <v>1963</v>
      </c>
      <c r="E63" s="131" t="s">
        <v>1801</v>
      </c>
      <c r="F63" s="117">
        <v>22186.48</v>
      </c>
      <c r="G63" s="112">
        <v>0.25819999999999999</v>
      </c>
      <c r="I63" s="135"/>
      <c r="J63" s="137"/>
      <c r="K63" s="134"/>
      <c r="L63" s="136"/>
    </row>
    <row r="64" spans="2:12" x14ac:dyDescent="0.3">
      <c r="B64" s="183" t="s">
        <v>89</v>
      </c>
      <c r="C64" s="116" t="s">
        <v>70</v>
      </c>
      <c r="D64" s="116" t="s">
        <v>71</v>
      </c>
      <c r="E64" s="131" t="s">
        <v>1801</v>
      </c>
      <c r="F64" s="117">
        <v>8616.98</v>
      </c>
      <c r="G64" s="112">
        <v>0.3291</v>
      </c>
      <c r="I64" s="135"/>
      <c r="J64" s="137"/>
      <c r="K64" s="134"/>
      <c r="L64" s="136"/>
    </row>
    <row r="65" spans="2:12" x14ac:dyDescent="0.3">
      <c r="B65" s="183" t="s">
        <v>70</v>
      </c>
      <c r="C65" s="116" t="s">
        <v>70</v>
      </c>
      <c r="D65" s="116" t="s">
        <v>71</v>
      </c>
      <c r="E65" s="131" t="s">
        <v>1801</v>
      </c>
      <c r="F65" s="117">
        <v>8616.98</v>
      </c>
      <c r="G65" s="112">
        <v>0.3291</v>
      </c>
      <c r="I65" s="135"/>
      <c r="J65" s="137"/>
      <c r="K65" s="134"/>
      <c r="L65" s="136"/>
    </row>
    <row r="66" spans="2:12" x14ac:dyDescent="0.3">
      <c r="B66" s="183" t="s">
        <v>77</v>
      </c>
      <c r="C66" s="116" t="s">
        <v>77</v>
      </c>
      <c r="D66" s="116" t="s">
        <v>78</v>
      </c>
      <c r="E66" s="131" t="s">
        <v>1801</v>
      </c>
      <c r="F66" s="117">
        <v>14057.06</v>
      </c>
      <c r="G66" s="112">
        <v>0.36749999999999999</v>
      </c>
      <c r="I66" s="135"/>
      <c r="J66" s="137"/>
      <c r="K66" s="134"/>
      <c r="L66" s="136"/>
    </row>
    <row r="67" spans="2:12" x14ac:dyDescent="0.3">
      <c r="B67" s="183" t="s">
        <v>1988</v>
      </c>
      <c r="C67" s="116" t="s">
        <v>33</v>
      </c>
      <c r="D67" s="116" t="s">
        <v>1979</v>
      </c>
      <c r="E67" s="131" t="s">
        <v>1801</v>
      </c>
      <c r="F67" s="117">
        <v>12613.54</v>
      </c>
      <c r="G67" s="112">
        <v>0.13200000000000001</v>
      </c>
      <c r="I67" s="135"/>
      <c r="J67" s="137"/>
      <c r="K67" s="134"/>
      <c r="L67" s="136"/>
    </row>
    <row r="68" spans="2:12" x14ac:dyDescent="0.3">
      <c r="B68" s="183" t="s">
        <v>1989</v>
      </c>
      <c r="C68" s="116" t="s">
        <v>38</v>
      </c>
      <c r="D68" s="116" t="s">
        <v>39</v>
      </c>
      <c r="E68" s="131" t="s">
        <v>1801</v>
      </c>
      <c r="F68" s="117">
        <v>14743.14</v>
      </c>
      <c r="G68" s="112">
        <v>0.19839999999999999</v>
      </c>
      <c r="I68" s="135"/>
      <c r="J68" s="137"/>
      <c r="K68" s="134"/>
      <c r="L68" s="136"/>
    </row>
    <row r="69" spans="2:12" x14ac:dyDescent="0.3">
      <c r="B69" s="183" t="s">
        <v>1799</v>
      </c>
      <c r="C69" s="116"/>
      <c r="D69" s="116" t="s">
        <v>1803</v>
      </c>
      <c r="E69" s="131"/>
      <c r="F69" s="117">
        <v>10041.200000000001</v>
      </c>
      <c r="G69" s="112">
        <v>0.30499999999999999</v>
      </c>
    </row>
    <row r="70" spans="2:12" x14ac:dyDescent="0.3">
      <c r="B70" s="184" t="s">
        <v>1800</v>
      </c>
      <c r="C70" s="118"/>
      <c r="D70" s="113" t="s">
        <v>1804</v>
      </c>
      <c r="E70" s="114"/>
      <c r="F70" s="115">
        <v>10041.200000000001</v>
      </c>
      <c r="G70" s="185">
        <v>0.30499999999999999</v>
      </c>
    </row>
  </sheetData>
  <sheetProtection algorithmName="SHA-512" hashValue="oI8/e2ERqlI3ifRZ8NRvaCGFhO2EEWsJlCYLx/OvGMdzWA+xnU2BmctSS/hDqOWB72ZKBAaHWg13vn+L/pPALQ==" saltValue="ncynU4RZdh28pzwnpWY7qw==" spinCount="100000" sheet="1" objects="1" scenarios="1"/>
  <printOptions horizontalCentered="1"/>
  <pageMargins left="0.25" right="0.25" top="0.75" bottom="0.75" header="0.3" footer="0.25"/>
  <pageSetup orientation="landscape" r:id="rId1"/>
  <headerFooter>
    <oddHeader>&amp;L&amp;"Arial,Regular"&amp;12&amp;C&amp;"Arial,Regular"&amp;12&amp;R&amp;"Arial,Bold"&amp;16</oddHeader>
    <oddFooter>&amp;R_x000D_&amp;"Arial,Bold"&amp;8Page &amp;P of &amp;N&amp;C&amp;"Arial,Regular"&amp;12
&amp;L&amp;"Arial,Regular"&amp;8
9/19/2025</oddFooter>
  </headerFooter>
  <ignoredErrors>
    <ignoredError sqref="B6:C7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 Page</vt:lpstr>
      <vt:lpstr>Table of Contents</vt:lpstr>
      <vt:lpstr>Calculator Instructions</vt:lpstr>
      <vt:lpstr>Interactive DRG Calculator</vt:lpstr>
      <vt:lpstr>DRG Table</vt:lpstr>
      <vt:lpstr>Provider Table</vt:lpstr>
      <vt:lpstr>'Calculator Instructions'!Print_Area</vt:lpstr>
      <vt:lpstr>'Cover Page'!Print_Area</vt:lpstr>
      <vt:lpstr>'DRG Table'!Print_Area</vt:lpstr>
      <vt:lpstr>'Interactive DRG Calculator'!Print_Area</vt:lpstr>
      <vt:lpstr>'Provider Table'!Print_Area</vt:lpstr>
      <vt:lpstr>'Table of Contents'!Print_Area</vt:lpstr>
      <vt:lpstr>'Calculator Instructions'!Print_Titles</vt:lpstr>
      <vt:lpstr>'DRG Table'!Print_Titles</vt:lpstr>
      <vt:lpstr>'Provider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2025-09-18T13:43:24Z</dcterms:created>
  <dcterms:modified xsi:type="dcterms:W3CDTF">2025-09-25T16:04:50Z</dcterms:modified>
</cp:coreProperties>
</file>